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PROGRAMA 50 VEREDAS\5 - ESC 1265 Estrada\"/>
    </mc:Choice>
  </mc:AlternateContent>
  <xr:revisionPtr revIDLastSave="0" documentId="13_ncr:1_{CDA8BB68-6C64-4325-96DC-3F9709E6124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Cotizacion esc N° 1265" sheetId="2" r:id="rId1"/>
    <sheet name="Plan de trabajo" sheetId="3" r:id="rId2"/>
    <sheet name="Curva de Avance" sheetId="4" r:id="rId3"/>
    <sheet name="formulario propuesta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5snpXjdBUmj7CwQ/xgF1w/yXN9TSqmKp/vgK0nsHA0="/>
    </ext>
  </extLst>
</workbook>
</file>

<file path=xl/calcChain.xml><?xml version="1.0" encoding="utf-8"?>
<calcChain xmlns="http://schemas.openxmlformats.org/spreadsheetml/2006/main">
  <c r="E14" i="2" l="1"/>
  <c r="A47" i="2"/>
  <c r="H32" i="2"/>
  <c r="H31" i="2"/>
  <c r="I31" i="2" s="1"/>
  <c r="E31" i="2"/>
  <c r="H30" i="2"/>
  <c r="H27" i="2"/>
  <c r="H28" i="2" s="1"/>
  <c r="H24" i="2"/>
  <c r="I24" i="2" s="1"/>
  <c r="H23" i="2"/>
  <c r="H20" i="2"/>
  <c r="H21" i="2" s="1"/>
  <c r="I21" i="2" s="1"/>
  <c r="E20" i="2"/>
  <c r="I17" i="2"/>
  <c r="H17" i="2"/>
  <c r="H18" i="2" s="1"/>
  <c r="E17" i="2"/>
  <c r="H14" i="2"/>
  <c r="H13" i="2"/>
  <c r="E13" i="2"/>
  <c r="H12" i="2"/>
  <c r="H15" i="2" s="1"/>
  <c r="E12" i="2"/>
  <c r="I30" i="2" l="1"/>
  <c r="H35" i="2"/>
  <c r="I32" i="2" s="1"/>
  <c r="H25" i="2"/>
  <c r="H33" i="2"/>
  <c r="I20" i="2"/>
  <c r="I12" i="2" l="1"/>
  <c r="I25" i="2"/>
  <c r="I14" i="2"/>
  <c r="I13" i="2"/>
  <c r="I15" i="2"/>
  <c r="I18" i="2"/>
  <c r="I28" i="2"/>
  <c r="I35" i="2" s="1"/>
  <c r="I27" i="2"/>
  <c r="I33" i="2"/>
  <c r="I23" i="2"/>
  <c r="C18" i="3" l="1"/>
  <c r="C21" i="3"/>
  <c r="C19" i="3"/>
  <c r="C16" i="3"/>
  <c r="C20" i="3"/>
  <c r="C17" i="3"/>
  <c r="G20" i="3" l="1"/>
  <c r="J20" i="3"/>
  <c r="C12" i="5"/>
  <c r="C22" i="3"/>
  <c r="D21" i="3" s="1"/>
  <c r="H37" i="2"/>
  <c r="D16" i="3"/>
  <c r="G16" i="3"/>
  <c r="J16" i="3"/>
  <c r="J19" i="3"/>
  <c r="G19" i="3"/>
  <c r="J21" i="3"/>
  <c r="G21" i="3"/>
  <c r="D18" i="3"/>
  <c r="G18" i="3"/>
  <c r="J18" i="3"/>
  <c r="J17" i="3"/>
  <c r="G17" i="3"/>
  <c r="D17" i="3"/>
  <c r="F29" i="3" l="1"/>
  <c r="D34" i="3"/>
  <c r="F30" i="3"/>
  <c r="F17" i="3"/>
  <c r="I17" i="3"/>
  <c r="I18" i="3"/>
  <c r="F18" i="3"/>
  <c r="I16" i="3"/>
  <c r="F16" i="3"/>
  <c r="D22" i="3"/>
  <c r="F21" i="3"/>
  <c r="I21" i="3"/>
  <c r="D19" i="3"/>
  <c r="D20" i="3"/>
  <c r="I20" i="3" l="1"/>
  <c r="F20" i="3"/>
  <c r="F36" i="3"/>
  <c r="F39" i="3"/>
  <c r="D24" i="3"/>
  <c r="D25" i="3" s="1"/>
  <c r="F19" i="3"/>
  <c r="E22" i="3" s="1"/>
  <c r="I19" i="3"/>
  <c r="H22" i="3" s="1"/>
  <c r="E38" i="3" l="1"/>
  <c r="E23" i="3"/>
  <c r="D15" i="4" s="1"/>
  <c r="D37" i="3"/>
  <c r="E37" i="3" s="1"/>
  <c r="E41" i="3" l="1"/>
  <c r="M29" i="3"/>
  <c r="E24" i="3"/>
  <c r="E25" i="3" s="1"/>
  <c r="F37" i="3"/>
  <c r="H23" i="3"/>
  <c r="H24" i="3"/>
  <c r="H25" i="3" s="1"/>
  <c r="F38" i="3"/>
  <c r="E15" i="4" l="1"/>
  <c r="D38" i="3"/>
  <c r="F41" i="3"/>
  <c r="G4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3" authorId="0" shapeId="0" xr:uid="{00000000-0006-0000-0300-000001000000}">
      <text>
        <r>
          <rPr>
            <sz val="10"/>
            <color rgb="FF000000"/>
            <rFont val="Arial"/>
            <scheme val="minor"/>
          </rPr>
          <t>======
ID#AAABtKCJ-0M
focem    (2025-07-19 22:14:27)
focem: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YZBsWeK/T0OT7vYxLLOGfSdgIUw=="/>
    </ext>
  </extLst>
</comments>
</file>

<file path=xl/sharedStrings.xml><?xml version="1.0" encoding="utf-8"?>
<sst xmlns="http://schemas.openxmlformats.org/spreadsheetml/2006/main" count="157" uniqueCount="124">
  <si>
    <t>Fondo de Asistencia Educativa</t>
  </si>
  <si>
    <t>Municipalidad de la ciudad de Santa Fe</t>
  </si>
  <si>
    <t>Escuela</t>
  </si>
  <si>
    <t>Obra</t>
  </si>
  <si>
    <t>Mejoramiento de veredas</t>
  </si>
  <si>
    <t>Fecha</t>
  </si>
  <si>
    <t>Porcentaje Incidencia</t>
  </si>
  <si>
    <t>ITEM</t>
  </si>
  <si>
    <t>TAREAS A EJECUTAR</t>
  </si>
  <si>
    <t>U.</t>
  </si>
  <si>
    <t>CANT.</t>
  </si>
  <si>
    <t>PREC. UN.</t>
  </si>
  <si>
    <t>PREC.TOTAL</t>
  </si>
  <si>
    <t>OFICIAL</t>
  </si>
  <si>
    <t>OFERTA</t>
  </si>
  <si>
    <t xml:space="preserve">TRABAJOS PRELIMINARES </t>
  </si>
  <si>
    <t>Cartel de obra</t>
  </si>
  <si>
    <t>m2</t>
  </si>
  <si>
    <t>Limpieza inicial del terreno, periódica y final de obra</t>
  </si>
  <si>
    <t>Replanteos y nivelaciones de obra</t>
  </si>
  <si>
    <t>SUB TOTAL:</t>
  </si>
  <si>
    <t>DEMOLICIONES Y RETIRO</t>
  </si>
  <si>
    <t xml:space="preserve">Demolición de contrapisos y pisos </t>
  </si>
  <si>
    <t>MOVIMIENTOS DE TIERRA</t>
  </si>
  <si>
    <t>Adecuación de niveles con aporte de suelo</t>
  </si>
  <si>
    <t>PISOS Y CONTRAPISOS</t>
  </si>
  <si>
    <t>Piso de Hormigón llaneado mecánico – H21</t>
  </si>
  <si>
    <t>Loseta podotáctil, 40x40cm - tipo guía direccional y alerta</t>
  </si>
  <si>
    <t>PAISAJISMO Y FORESTACIÓN</t>
  </si>
  <si>
    <t>Plantas y especies </t>
  </si>
  <si>
    <t>uni</t>
  </si>
  <si>
    <t>VARIOS</t>
  </si>
  <si>
    <t>Bancos HºAº premoldeado cilíndrico (incluye base)</t>
  </si>
  <si>
    <t>Rejilla metálica para desagüe pluvial</t>
  </si>
  <si>
    <t>Cañería de desagüe pluvial Ø 110mm</t>
  </si>
  <si>
    <t>gl</t>
  </si>
  <si>
    <t xml:space="preserve">PRESUPUESTO OFICIAL </t>
  </si>
  <si>
    <t>El computo que forma parte de este formulario se realiza en base a los valores del mercado y es con fines orientativos teniendo en cuenta el IVA, la empresa cotizará  por items y mano de obra para la realización de todos los trabajos detallados, para llegar a un monto final, por la provisión de los materiales por diferencias en el computo. Los oferentes deberán cumplir con todos los  o  las empresas deberán tener un profesional técnico responsable de la obra recibos habilitados, todo ellos deberá ser acreditado a la presentación de la oferta adjuntando las fotocopias condiciones de facturar la ejecución o prestación de servicios, contando a tal efecto con el talonario de facturas requisitos impositivos y estar en (deberá constar Nº de matricula) el que visará la oferta.</t>
  </si>
  <si>
    <t>Escuela N° 1341 Esperanza Solidaria, EESO N° 597 José A. Tur  y Jardín N° 317 Maria E. Walsh</t>
  </si>
  <si>
    <t>Dirección</t>
  </si>
  <si>
    <t>Juan Díaz de Solís 4802 ; Matheu 3099; Republica de Siria y Callejon Roca; Roque Saenz peña 6150; Pedro de Espinoza 700</t>
  </si>
  <si>
    <t>TOTAL</t>
  </si>
  <si>
    <t>PLAN DE TRABAJO</t>
  </si>
  <si>
    <t xml:space="preserve">Fondo de Asistencia Educativa - FAE </t>
  </si>
  <si>
    <t>Ciudad de Santa Fe de la Vera Cruz</t>
  </si>
  <si>
    <t xml:space="preserve"> Escuela N° 1265 José Manuel Estrada						</t>
  </si>
  <si>
    <t>Plazo de obra:</t>
  </si>
  <si>
    <t>días</t>
  </si>
  <si>
    <t>FECHA DE CONTRATO.</t>
  </si>
  <si>
    <t>Rubros</t>
  </si>
  <si>
    <t>DESCRIPCIÓN</t>
  </si>
  <si>
    <t>Precio TOTAL</t>
  </si>
  <si>
    <t>% INCID.</t>
  </si>
  <si>
    <t>% Ejec.</t>
  </si>
  <si>
    <t>% incid.</t>
  </si>
  <si>
    <t>Monto Certif.</t>
  </si>
  <si>
    <t>TRABAJOS PRELIMINARES</t>
  </si>
  <si>
    <t>DEMOLICIONES Y RETIROS</t>
  </si>
  <si>
    <t>PORCENTAJES ACUMULADOS</t>
  </si>
  <si>
    <t>AVANCES PARCIALES</t>
  </si>
  <si>
    <t xml:space="preserve">Anticipo 15% </t>
  </si>
  <si>
    <t>AVANCES ACUMULADOS CON INDICES</t>
  </si>
  <si>
    <t>CAPACIDAD DE CONTRATACIÓN ANUAL LIBRE:  ( Monto de obra x 12 / Plazo de obra + Garantía )</t>
  </si>
  <si>
    <t>CAPACIDAD TÉCNICA DE CONTRATACIÓN:</t>
  </si>
  <si>
    <t>Anticipo 15%</t>
  </si>
  <si>
    <t>CERT. 1</t>
  </si>
  <si>
    <t>CERT. 2</t>
  </si>
  <si>
    <t>CERT. 3</t>
  </si>
  <si>
    <t>CERT. 4</t>
  </si>
  <si>
    <t>TOTALES</t>
  </si>
  <si>
    <t xml:space="preserve"> </t>
  </si>
  <si>
    <t>CURVA DE INVERSIONES Y DE AVANCE DE OBRA</t>
  </si>
  <si>
    <t>Inicio de obra anticipo 15/12/2025</t>
  </si>
  <si>
    <t>anticipo 15/12/2025</t>
  </si>
  <si>
    <t>Inicio de obra</t>
  </si>
  <si>
    <t>Medición 1</t>
  </si>
  <si>
    <t>Medición 2</t>
  </si>
  <si>
    <t>Previsto</t>
  </si>
  <si>
    <t>Real</t>
  </si>
  <si>
    <t>Contratista: Representante Técnico</t>
  </si>
  <si>
    <t>Dirección de Obra</t>
  </si>
  <si>
    <t>MUNICIPALIDAD DE LA CIUDAD DE SANTA FE DE LA VERA CRUZ</t>
  </si>
  <si>
    <t>FONDO DE ASISTENCIA EDUCATIVA - FAE -</t>
  </si>
  <si>
    <t>FORMULARIO PROPUESTA</t>
  </si>
  <si>
    <t xml:space="preserve">El oferente solo deberá presupuestar en este formulario y visar todas sus fojas </t>
  </si>
  <si>
    <t>Escuela:</t>
  </si>
  <si>
    <t>Dirección:</t>
  </si>
  <si>
    <t>Obra:</t>
  </si>
  <si>
    <t>Fecha:</t>
  </si>
  <si>
    <t>PRESUPUESTO OFICIAL:</t>
  </si>
  <si>
    <t>DATOS DEL OFERENTE:</t>
  </si>
  <si>
    <t>EMPRESA:</t>
  </si>
  <si>
    <t>TITULAR:</t>
  </si>
  <si>
    <t>DOMICILIO:</t>
  </si>
  <si>
    <t>CIUDAD:</t>
  </si>
  <si>
    <t>Teléfono 1:</t>
  </si>
  <si>
    <t>CUIT N°:</t>
  </si>
  <si>
    <t>Teléfono 2:</t>
  </si>
  <si>
    <t>REPRESENTANTE TECNICO:</t>
  </si>
  <si>
    <t>APELLIDO Y NOMBRE:</t>
  </si>
  <si>
    <t>TÍTULO PROFESIONAL:</t>
  </si>
  <si>
    <t>Matrícula:</t>
  </si>
  <si>
    <t>Teléfono:</t>
  </si>
  <si>
    <t xml:space="preserve">El computo que forma parte de este formulario propuesta se entiende aproximado y es con fines orientativos, la empresa cotizara (únicamente en el presente formulario) por ítems por la provisión de los materiales y mano de obra para la realización de todos los trabajos detallados, para llegar a un monto final, el que se considera como único y total para el cumplimiento de sus fines, no correspondiendo reclamo alguno por diferencias en el computo.                                                                                                                                 Los oferentes deberán cumplir con todos los requisitos impositivos y estar en condiciones de facturar la ejecución o prestación de servicios, contando a tal efecto con el talonario de facturas o recibos habilitados, todo ello deberá ser acreditado a la presentación de la oferta adjuntando las fotocopias de los correspondientes formularios de inscripción.-  Las ofertas deberán ser presentadas en el domicilio de este establecimiento educativo. Las empresas deberán tener un profesional técnico responsable de la obra ( deberá constar N° de matricula ) el que visara la oferta.                                                      </t>
  </si>
  <si>
    <t>DETALLE DE LOS TRABAJOS A REALIZAR: (Completar la planilla adjunta)</t>
  </si>
  <si>
    <t>TOTAL GENERAL PRESUPUESTADO:</t>
  </si>
  <si>
    <t>A FECHA:</t>
  </si>
  <si>
    <t xml:space="preserve">Son pesos: </t>
  </si>
  <si>
    <t xml:space="preserve">En los precios presupuestados se entenderá que están incluidos todos los trabajos, materiales, piezas y accesorios que no están expresamente mencionados pero que sean necesarios para la perfecta terminación de los trabajos.- </t>
  </si>
  <si>
    <t xml:space="preserve">Forma de pago: </t>
  </si>
  <si>
    <t>Anticipo:</t>
  </si>
  <si>
    <t>%</t>
  </si>
  <si>
    <t>Período certificación:</t>
  </si>
  <si>
    <t>mensual</t>
  </si>
  <si>
    <t>Mantenimiento de la oferta:</t>
  </si>
  <si>
    <t>60 dias</t>
  </si>
  <si>
    <t>Plazo de Obra</t>
  </si>
  <si>
    <t>45 dias</t>
  </si>
  <si>
    <t xml:space="preserve">Condiciones de Pago: </t>
  </si>
  <si>
    <t>10 dias de la aprobacion de OP</t>
  </si>
  <si>
    <t>Plazo de garantia:</t>
  </si>
  <si>
    <t>Ciento veinte (120) dias</t>
  </si>
  <si>
    <t>DECLARO BAJO JURAMENTO HABER CONCURRIDO AL ESTABLECIMIENTO DE REFERENCIA, HABIENDO OBSERVADO Y CONSTATADO EL ESTADO ACTUAL DEL LUGAR Y POR LO TANTO CONOCER LAS CONDICIONES REALES DE EJECUCIÓN DE LA OBRA.-</t>
  </si>
  <si>
    <t>Firma del titular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</si>
</sst>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d/mm/yyyy"/>
    <numFmt numFmtId="165" formatCode="_ [$$-2C0A]\ * #,##0.00_ ;_ [$$-2C0A]\ * \-#,##0.00_ ;_ [$$-2C0A]\ * &quot;-&quot;??_ ;_ @_ "/>
    <numFmt numFmtId="166" formatCode="_-&quot;$&quot;\ * #,##0.00_-;\-&quot;$&quot;\ * #,##0.00_-;_-&quot;$&quot;\ * &quot;-&quot;??_-;_-@"/>
    <numFmt numFmtId="167" formatCode="d\-m"/>
    <numFmt numFmtId="169" formatCode="[$ $]#,##0.00"/>
    <numFmt numFmtId="170" formatCode="_-* #,##0.00\ &quot;€&quot;_-;\-* #,##0.00\ &quot;€&quot;_-;_-* &quot;-&quot;??\ &quot;€&quot;_-;_-@"/>
    <numFmt numFmtId="171" formatCode="[$$-2C0A]\ #,##0.00"/>
    <numFmt numFmtId="172" formatCode="&quot;$&quot;\ #,##0.00"/>
    <numFmt numFmtId="173" formatCode="0.000%"/>
    <numFmt numFmtId="174" formatCode="0.0%"/>
    <numFmt numFmtId="175" formatCode="#,##0.000"/>
    <numFmt numFmtId="176" formatCode="_(&quot;$&quot;* #,##0.00_);_(&quot;$&quot;* \(#,##0.00\);_(&quot;$&quot;* &quot;-&quot;??_);_(@_)"/>
  </numFmts>
  <fonts count="42" x14ac:knownFonts="1">
    <font>
      <sz val="10"/>
      <color rgb="FF000000"/>
      <name val="Arial"/>
      <scheme val="minor"/>
    </font>
    <font>
      <b/>
      <sz val="17"/>
      <color theme="1"/>
      <name val="Arial"/>
    </font>
    <font>
      <sz val="17"/>
      <color theme="1"/>
      <name val="Arial"/>
    </font>
    <font>
      <sz val="17"/>
      <color rgb="FFFF0000"/>
      <name val="Arial"/>
    </font>
    <font>
      <sz val="8"/>
      <color theme="1"/>
      <name val="Arial"/>
    </font>
    <font>
      <b/>
      <sz val="17"/>
      <color rgb="FFFFFFFF"/>
      <name val="Arial"/>
    </font>
    <font>
      <sz val="10"/>
      <name val="Arial"/>
    </font>
    <font>
      <b/>
      <sz val="17"/>
      <color theme="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4"/>
      <color theme="1"/>
      <name val="Arial"/>
    </font>
    <font>
      <b/>
      <sz val="14"/>
      <color rgb="FFFF0000"/>
      <name val="Arial"/>
    </font>
    <font>
      <sz val="11"/>
      <color rgb="FF000000"/>
      <name val="Arial"/>
    </font>
    <font>
      <sz val="11"/>
      <color theme="1"/>
      <name val="Arial"/>
    </font>
    <font>
      <sz val="13"/>
      <color theme="1"/>
      <name val="Arial"/>
    </font>
    <font>
      <sz val="11"/>
      <color rgb="FFFF0000"/>
      <name val="Arial"/>
    </font>
    <font>
      <b/>
      <sz val="13"/>
      <color theme="1"/>
      <name val="Arial"/>
    </font>
    <font>
      <sz val="10"/>
      <color rgb="FF000000"/>
      <name val="Arial"/>
    </font>
    <font>
      <sz val="13"/>
      <color rgb="FFFF0000"/>
      <name val="Arial"/>
    </font>
    <font>
      <sz val="10"/>
      <color rgb="FFFF0000"/>
      <name val="Arial"/>
    </font>
    <font>
      <sz val="12"/>
      <color theme="1"/>
      <name val="Arial"/>
    </font>
    <font>
      <b/>
      <sz val="13"/>
      <color rgb="FFFF0000"/>
      <name val="Arial"/>
    </font>
    <font>
      <b/>
      <sz val="12"/>
      <color theme="1"/>
      <name val="Arial"/>
    </font>
    <font>
      <sz val="9"/>
      <color theme="1"/>
      <name val="Arial"/>
    </font>
    <font>
      <sz val="14"/>
      <color theme="1"/>
      <name val="Arial"/>
    </font>
    <font>
      <b/>
      <sz val="14"/>
      <color theme="1"/>
      <name val="Calibri"/>
    </font>
    <font>
      <b/>
      <sz val="11"/>
      <color theme="1"/>
      <name val="Arial"/>
    </font>
    <font>
      <b/>
      <sz val="8"/>
      <color theme="1"/>
      <name val="Arial"/>
    </font>
    <font>
      <b/>
      <sz val="9"/>
      <color theme="1"/>
      <name val="Arial"/>
    </font>
    <font>
      <b/>
      <sz val="8"/>
      <color rgb="FF000000"/>
      <name val="Arial"/>
    </font>
    <font>
      <sz val="12"/>
      <color theme="1"/>
      <name val="Source Sans Pro"/>
    </font>
    <font>
      <sz val="12"/>
      <color rgb="FF212529"/>
      <name val="Source Sans Pro"/>
    </font>
    <font>
      <b/>
      <u/>
      <sz val="10"/>
      <color theme="1"/>
      <name val="Arial"/>
    </font>
    <font>
      <b/>
      <u/>
      <sz val="12"/>
      <color theme="1"/>
      <name val="Arial"/>
    </font>
    <font>
      <b/>
      <sz val="7"/>
      <color theme="1"/>
      <name val="Arial"/>
    </font>
    <font>
      <sz val="7"/>
      <color theme="1"/>
      <name val="Arial"/>
    </font>
    <font>
      <i/>
      <sz val="8"/>
      <color theme="1"/>
      <name val="Arial"/>
    </font>
    <font>
      <b/>
      <sz val="12"/>
      <color theme="0"/>
      <name val="Arial"/>
    </font>
    <font>
      <sz val="10"/>
      <color theme="0"/>
      <name val="Arial"/>
    </font>
    <font>
      <b/>
      <i/>
      <sz val="10"/>
      <color theme="1"/>
      <name val="Arial"/>
    </font>
    <font>
      <b/>
      <i/>
      <u/>
      <sz val="10"/>
      <color theme="1"/>
      <name val="Arial"/>
    </font>
    <font>
      <b/>
      <u/>
      <sz val="10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DEE2E6"/>
      </right>
      <top style="thin">
        <color rgb="FFDEE2E6"/>
      </top>
      <bottom/>
      <diagonal/>
    </border>
    <border>
      <left/>
      <right style="thin">
        <color rgb="FFDEE2E6"/>
      </right>
      <top/>
      <bottom/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22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2" fillId="0" borderId="0" xfId="0" applyFont="1"/>
    <xf numFmtId="0" fontId="5" fillId="2" borderId="1" xfId="0" applyFont="1" applyFill="1" applyBorder="1"/>
    <xf numFmtId="0" fontId="7" fillId="2" borderId="5" xfId="0" applyFont="1" applyFill="1" applyBorder="1"/>
    <xf numFmtId="0" fontId="7" fillId="2" borderId="7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0" fillId="4" borderId="18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horizontal="left" wrapText="1"/>
    </xf>
    <xf numFmtId="0" fontId="10" fillId="6" borderId="19" xfId="0" applyFont="1" applyFill="1" applyBorder="1" applyAlignment="1">
      <alignment horizontal="center" wrapText="1"/>
    </xf>
    <xf numFmtId="0" fontId="11" fillId="6" borderId="19" xfId="0" applyFont="1" applyFill="1" applyBorder="1" applyAlignment="1">
      <alignment horizontal="center" wrapText="1"/>
    </xf>
    <xf numFmtId="10" fontId="9" fillId="7" borderId="20" xfId="0" applyNumberFormat="1" applyFont="1" applyFill="1" applyBorder="1" applyAlignment="1">
      <alignment horizontal="center"/>
    </xf>
    <xf numFmtId="165" fontId="9" fillId="0" borderId="0" xfId="0" applyNumberFormat="1" applyFont="1" applyAlignment="1">
      <alignment wrapText="1"/>
    </xf>
    <xf numFmtId="0" fontId="10" fillId="4" borderId="21" xfId="0" applyFont="1" applyFill="1" applyBorder="1" applyAlignment="1">
      <alignment horizontal="right" vertical="center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165" fontId="14" fillId="4" borderId="25" xfId="0" applyNumberFormat="1" applyFont="1" applyFill="1" applyBorder="1" applyAlignment="1">
      <alignment horizontal="center" wrapText="1"/>
    </xf>
    <xf numFmtId="165" fontId="14" fillId="4" borderId="26" xfId="0" applyNumberFormat="1" applyFont="1" applyFill="1" applyBorder="1" applyAlignment="1">
      <alignment horizontal="center" wrapText="1"/>
    </xf>
    <xf numFmtId="10" fontId="9" fillId="0" borderId="27" xfId="0" applyNumberFormat="1" applyFont="1" applyBorder="1" applyAlignment="1">
      <alignment horizontal="center"/>
    </xf>
    <xf numFmtId="166" fontId="9" fillId="0" borderId="0" xfId="0" applyNumberFormat="1" applyFont="1" applyAlignment="1">
      <alignment wrapText="1"/>
    </xf>
    <xf numFmtId="0" fontId="13" fillId="0" borderId="28" xfId="0" applyFont="1" applyBorder="1" applyAlignment="1">
      <alignment horizontal="left" wrapText="1"/>
    </xf>
    <xf numFmtId="0" fontId="13" fillId="0" borderId="28" xfId="0" applyFont="1" applyBorder="1" applyAlignment="1">
      <alignment horizontal="center" wrapText="1"/>
    </xf>
    <xf numFmtId="2" fontId="13" fillId="0" borderId="23" xfId="0" applyNumberFormat="1" applyFont="1" applyBorder="1" applyAlignment="1">
      <alignment horizontal="center" wrapText="1"/>
    </xf>
    <xf numFmtId="0" fontId="13" fillId="0" borderId="22" xfId="0" applyFont="1" applyBorder="1" applyAlignment="1">
      <alignment wrapText="1"/>
    </xf>
    <xf numFmtId="167" fontId="10" fillId="8" borderId="29" xfId="0" applyNumberFormat="1" applyFont="1" applyFill="1" applyBorder="1" applyAlignment="1">
      <alignment horizontal="right" vertical="center" wrapText="1"/>
    </xf>
    <xf numFmtId="0" fontId="8" fillId="8" borderId="25" xfId="0" applyFont="1" applyFill="1" applyBorder="1" applyAlignment="1">
      <alignment horizontal="left"/>
    </xf>
    <xf numFmtId="2" fontId="12" fillId="8" borderId="19" xfId="0" applyNumberFormat="1" applyFont="1" applyFill="1" applyBorder="1" applyAlignment="1">
      <alignment horizontal="center" wrapText="1"/>
    </xf>
    <xf numFmtId="0" fontId="15" fillId="8" borderId="19" xfId="0" applyFont="1" applyFill="1" applyBorder="1" applyAlignment="1">
      <alignment horizontal="center" wrapText="1"/>
    </xf>
    <xf numFmtId="2" fontId="14" fillId="8" borderId="19" xfId="0" applyNumberFormat="1" applyFont="1" applyFill="1" applyBorder="1" applyAlignment="1">
      <alignment horizontal="center" wrapText="1"/>
    </xf>
    <xf numFmtId="165" fontId="16" fillId="8" borderId="19" xfId="0" applyNumberFormat="1" applyFont="1" applyFill="1" applyBorder="1" applyAlignment="1">
      <alignment horizontal="center" wrapText="1"/>
    </xf>
    <xf numFmtId="10" fontId="9" fillId="8" borderId="27" xfId="0" applyNumberFormat="1" applyFont="1" applyFill="1" applyBorder="1" applyAlignment="1">
      <alignment horizontal="center"/>
    </xf>
    <xf numFmtId="10" fontId="9" fillId="2" borderId="27" xfId="0" applyNumberFormat="1" applyFont="1" applyFill="1" applyBorder="1" applyAlignment="1">
      <alignment horizontal="center"/>
    </xf>
    <xf numFmtId="2" fontId="13" fillId="0" borderId="23" xfId="0" applyNumberFormat="1" applyFont="1" applyBorder="1" applyAlignment="1">
      <alignment wrapText="1"/>
    </xf>
    <xf numFmtId="2" fontId="13" fillId="0" borderId="28" xfId="0" applyNumberFormat="1" applyFont="1" applyBorder="1" applyAlignment="1">
      <alignment horizontal="center" wrapText="1"/>
    </xf>
    <xf numFmtId="2" fontId="13" fillId="0" borderId="24" xfId="0" applyNumberFormat="1" applyFont="1" applyBorder="1" applyAlignment="1">
      <alignment horizontal="center" wrapText="1"/>
    </xf>
    <xf numFmtId="165" fontId="14" fillId="4" borderId="19" xfId="0" applyNumberFormat="1" applyFont="1" applyFill="1" applyBorder="1" applyAlignment="1">
      <alignment horizontal="center" wrapText="1"/>
    </xf>
    <xf numFmtId="0" fontId="17" fillId="0" borderId="0" xfId="0" applyFont="1"/>
    <xf numFmtId="2" fontId="18" fillId="8" borderId="19" xfId="0" applyNumberFormat="1" applyFont="1" applyFill="1" applyBorder="1" applyAlignment="1">
      <alignment horizontal="center" wrapText="1"/>
    </xf>
    <xf numFmtId="10" fontId="9" fillId="9" borderId="27" xfId="0" applyNumberFormat="1" applyFont="1" applyFill="1" applyBorder="1" applyAlignment="1">
      <alignment horizontal="center"/>
    </xf>
    <xf numFmtId="0" fontId="10" fillId="4" borderId="21" xfId="0" applyFont="1" applyFill="1" applyBorder="1" applyAlignment="1">
      <alignment vertical="center" wrapText="1"/>
    </xf>
    <xf numFmtId="2" fontId="13" fillId="0" borderId="22" xfId="0" applyNumberFormat="1" applyFont="1" applyBorder="1" applyAlignment="1">
      <alignment wrapText="1"/>
    </xf>
    <xf numFmtId="2" fontId="12" fillId="0" borderId="23" xfId="0" applyNumberFormat="1" applyFont="1" applyBorder="1" applyAlignment="1">
      <alignment horizontal="center" wrapText="1"/>
    </xf>
    <xf numFmtId="0" fontId="10" fillId="8" borderId="25" xfId="0" applyFont="1" applyFill="1" applyBorder="1" applyAlignment="1">
      <alignment vertical="center"/>
    </xf>
    <xf numFmtId="0" fontId="10" fillId="8" borderId="25" xfId="0" applyFont="1" applyFill="1" applyBorder="1" applyAlignment="1">
      <alignment horizontal="center"/>
    </xf>
    <xf numFmtId="4" fontId="21" fillId="8" borderId="25" xfId="0" applyNumberFormat="1" applyFont="1" applyFill="1" applyBorder="1" applyAlignment="1">
      <alignment horizontal="center"/>
    </xf>
    <xf numFmtId="0" fontId="20" fillId="8" borderId="19" xfId="0" applyFont="1" applyFill="1" applyBorder="1" applyAlignment="1">
      <alignment wrapText="1"/>
    </xf>
    <xf numFmtId="0" fontId="16" fillId="0" borderId="30" xfId="0" applyFont="1" applyBorder="1" applyAlignment="1">
      <alignment horizontal="center" wrapText="1"/>
    </xf>
    <xf numFmtId="0" fontId="16" fillId="0" borderId="28" xfId="0" applyFont="1" applyBorder="1" applyAlignment="1">
      <alignment horizontal="center" wrapText="1"/>
    </xf>
    <xf numFmtId="2" fontId="12" fillId="0" borderId="28" xfId="0" applyNumberFormat="1" applyFont="1" applyBorder="1" applyAlignment="1">
      <alignment horizontal="center" wrapText="1"/>
    </xf>
    <xf numFmtId="0" fontId="15" fillId="0" borderId="28" xfId="0" applyFont="1" applyBorder="1" applyAlignment="1">
      <alignment horizontal="center" wrapText="1"/>
    </xf>
    <xf numFmtId="165" fontId="16" fillId="8" borderId="19" xfId="0" applyNumberFormat="1" applyFont="1" applyFill="1" applyBorder="1" applyAlignment="1">
      <alignment horizontal="center"/>
    </xf>
    <xf numFmtId="10" fontId="8" fillId="9" borderId="32" xfId="0" applyNumberFormat="1" applyFont="1" applyFill="1" applyBorder="1" applyAlignment="1">
      <alignment horizontal="center"/>
    </xf>
    <xf numFmtId="165" fontId="9" fillId="0" borderId="0" xfId="0" applyNumberFormat="1" applyFont="1"/>
    <xf numFmtId="10" fontId="9" fillId="0" borderId="25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/>
    <xf numFmtId="166" fontId="17" fillId="0" borderId="0" xfId="0" applyNumberFormat="1" applyFont="1"/>
    <xf numFmtId="9" fontId="9" fillId="9" borderId="27" xfId="0" applyNumberFormat="1" applyFont="1" applyFill="1" applyBorder="1" applyAlignment="1">
      <alignment horizontal="center"/>
    </xf>
    <xf numFmtId="167" fontId="9" fillId="0" borderId="0" xfId="0" applyNumberFormat="1" applyFont="1" applyAlignment="1">
      <alignment wrapText="1"/>
    </xf>
    <xf numFmtId="0" fontId="24" fillId="0" borderId="0" xfId="0" applyFont="1"/>
    <xf numFmtId="169" fontId="25" fillId="0" borderId="0" xfId="0" applyNumberFormat="1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horizontal="center"/>
    </xf>
    <xf numFmtId="0" fontId="13" fillId="0" borderId="0" xfId="0" applyFont="1"/>
    <xf numFmtId="164" fontId="4" fillId="0" borderId="0" xfId="0" applyNumberFormat="1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14" fontId="4" fillId="0" borderId="0" xfId="0" applyNumberFormat="1" applyFont="1"/>
    <xf numFmtId="1" fontId="4" fillId="7" borderId="26" xfId="0" applyNumberFormat="1" applyFont="1" applyFill="1" applyBorder="1" applyAlignment="1">
      <alignment horizontal="center" wrapText="1"/>
    </xf>
    <xf numFmtId="1" fontId="4" fillId="7" borderId="19" xfId="0" applyNumberFormat="1" applyFont="1" applyFill="1" applyBorder="1" applyAlignment="1">
      <alignment horizontal="center" wrapText="1"/>
    </xf>
    <xf numFmtId="1" fontId="4" fillId="7" borderId="32" xfId="0" applyNumberFormat="1" applyFont="1" applyFill="1" applyBorder="1" applyAlignment="1">
      <alignment horizontal="center" wrapText="1"/>
    </xf>
    <xf numFmtId="0" fontId="28" fillId="0" borderId="49" xfId="0" applyFont="1" applyBorder="1" applyAlignment="1">
      <alignment horizontal="center"/>
    </xf>
    <xf numFmtId="0" fontId="28" fillId="0" borderId="44" xfId="0" applyFont="1" applyBorder="1" applyAlignment="1">
      <alignment wrapText="1"/>
    </xf>
    <xf numFmtId="171" fontId="28" fillId="0" borderId="49" xfId="0" applyNumberFormat="1" applyFont="1" applyBorder="1" applyAlignment="1">
      <alignment horizontal="center" wrapText="1"/>
    </xf>
    <xf numFmtId="10" fontId="4" fillId="0" borderId="49" xfId="0" applyNumberFormat="1" applyFont="1" applyBorder="1" applyAlignment="1">
      <alignment horizontal="right"/>
    </xf>
    <xf numFmtId="10" fontId="4" fillId="5" borderId="25" xfId="0" applyNumberFormat="1" applyFont="1" applyFill="1" applyBorder="1" applyAlignment="1">
      <alignment horizontal="center"/>
    </xf>
    <xf numFmtId="10" fontId="4" fillId="5" borderId="25" xfId="0" applyNumberFormat="1" applyFont="1" applyFill="1" applyBorder="1" applyAlignment="1">
      <alignment horizontal="center"/>
    </xf>
    <xf numFmtId="171" fontId="4" fillId="5" borderId="25" xfId="0" applyNumberFormat="1" applyFont="1" applyFill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23" xfId="0" applyFont="1" applyBorder="1" applyAlignment="1">
      <alignment wrapText="1"/>
    </xf>
    <xf numFmtId="10" fontId="4" fillId="7" borderId="25" xfId="0" applyNumberFormat="1" applyFont="1" applyFill="1" applyBorder="1" applyAlignment="1">
      <alignment horizontal="center"/>
    </xf>
    <xf numFmtId="171" fontId="4" fillId="7" borderId="25" xfId="0" applyNumberFormat="1" applyFont="1" applyFill="1" applyBorder="1" applyAlignment="1">
      <alignment horizontal="center"/>
    </xf>
    <xf numFmtId="10" fontId="4" fillId="4" borderId="25" xfId="0" applyNumberFormat="1" applyFont="1" applyFill="1" applyBorder="1" applyAlignment="1">
      <alignment horizontal="center"/>
    </xf>
    <xf numFmtId="171" fontId="4" fillId="4" borderId="25" xfId="0" applyNumberFormat="1" applyFont="1" applyFill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4" fillId="0" borderId="25" xfId="0" applyFont="1" applyBorder="1"/>
    <xf numFmtId="0" fontId="27" fillId="0" borderId="24" xfId="0" applyFont="1" applyBorder="1"/>
    <xf numFmtId="172" fontId="28" fillId="0" borderId="25" xfId="0" applyNumberFormat="1" applyFont="1" applyBorder="1" applyAlignment="1">
      <alignment horizontal="center" vertical="center" wrapText="1"/>
    </xf>
    <xf numFmtId="10" fontId="27" fillId="0" borderId="22" xfId="0" applyNumberFormat="1" applyFont="1" applyBorder="1" applyAlignment="1">
      <alignment horizontal="center"/>
    </xf>
    <xf numFmtId="0" fontId="27" fillId="0" borderId="49" xfId="0" applyFont="1" applyBorder="1"/>
    <xf numFmtId="2" fontId="4" fillId="0" borderId="49" xfId="0" applyNumberFormat="1" applyFont="1" applyBorder="1"/>
    <xf numFmtId="0" fontId="27" fillId="0" borderId="25" xfId="0" applyFont="1" applyBorder="1"/>
    <xf numFmtId="2" fontId="27" fillId="0" borderId="25" xfId="0" applyNumberFormat="1" applyFont="1" applyBorder="1"/>
    <xf numFmtId="172" fontId="27" fillId="0" borderId="22" xfId="0" applyNumberFormat="1" applyFont="1" applyBorder="1" applyAlignment="1">
      <alignment horizontal="center"/>
    </xf>
    <xf numFmtId="2" fontId="4" fillId="0" borderId="25" xfId="0" applyNumberFormat="1" applyFont="1" applyBorder="1"/>
    <xf numFmtId="2" fontId="4" fillId="0" borderId="0" xfId="0" applyNumberFormat="1" applyFont="1"/>
    <xf numFmtId="10" fontId="4" fillId="0" borderId="0" xfId="0" applyNumberFormat="1" applyFont="1"/>
    <xf numFmtId="9" fontId="4" fillId="0" borderId="0" xfId="0" applyNumberFormat="1" applyFont="1"/>
    <xf numFmtId="169" fontId="4" fillId="0" borderId="0" xfId="0" applyNumberFormat="1" applyFont="1"/>
    <xf numFmtId="172" fontId="4" fillId="0" borderId="0" xfId="0" applyNumberFormat="1" applyFont="1"/>
    <xf numFmtId="172" fontId="9" fillId="0" borderId="0" xfId="0" applyNumberFormat="1" applyFont="1"/>
    <xf numFmtId="4" fontId="9" fillId="0" borderId="0" xfId="0" applyNumberFormat="1" applyFont="1"/>
    <xf numFmtId="0" fontId="27" fillId="0" borderId="0" xfId="0" applyFont="1"/>
    <xf numFmtId="169" fontId="27" fillId="5" borderId="16" xfId="0" applyNumberFormat="1" applyFont="1" applyFill="1" applyBorder="1"/>
    <xf numFmtId="173" fontId="4" fillId="0" borderId="0" xfId="0" applyNumberFormat="1" applyFont="1"/>
    <xf numFmtId="4" fontId="30" fillId="3" borderId="16" xfId="0" applyNumberFormat="1" applyFont="1" applyFill="1" applyBorder="1" applyAlignment="1">
      <alignment horizontal="center" vertical="top"/>
    </xf>
    <xf numFmtId="166" fontId="30" fillId="3" borderId="50" xfId="0" applyNumberFormat="1" applyFont="1" applyFill="1" applyBorder="1" applyAlignment="1">
      <alignment horizontal="center" vertical="top"/>
    </xf>
    <xf numFmtId="4" fontId="9" fillId="3" borderId="50" xfId="0" applyNumberFormat="1" applyFont="1" applyFill="1" applyBorder="1" applyAlignment="1">
      <alignment vertical="top"/>
    </xf>
    <xf numFmtId="166" fontId="9" fillId="3" borderId="50" xfId="0" applyNumberFormat="1" applyFont="1" applyFill="1" applyBorder="1" applyAlignment="1">
      <alignment vertical="top"/>
    </xf>
    <xf numFmtId="166" fontId="9" fillId="0" borderId="0" xfId="0" applyNumberFormat="1" applyFont="1"/>
    <xf numFmtId="4" fontId="9" fillId="3" borderId="16" xfId="0" applyNumberFormat="1" applyFont="1" applyFill="1" applyBorder="1" applyAlignment="1">
      <alignment vertical="top"/>
    </xf>
    <xf numFmtId="4" fontId="9" fillId="3" borderId="25" xfId="0" applyNumberFormat="1" applyFont="1" applyFill="1" applyBorder="1" applyAlignment="1">
      <alignment vertical="top"/>
    </xf>
    <xf numFmtId="4" fontId="30" fillId="3" borderId="25" xfId="0" applyNumberFormat="1" applyFont="1" applyFill="1" applyBorder="1" applyAlignment="1">
      <alignment horizontal="center" vertical="top"/>
    </xf>
    <xf numFmtId="4" fontId="31" fillId="3" borderId="25" xfId="0" applyNumberFormat="1" applyFont="1" applyFill="1" applyBorder="1" applyAlignment="1">
      <alignment horizontal="center" vertical="top"/>
    </xf>
    <xf numFmtId="166" fontId="31" fillId="3" borderId="25" xfId="0" applyNumberFormat="1" applyFont="1" applyFill="1" applyBorder="1" applyAlignment="1">
      <alignment horizontal="center" vertical="top"/>
    </xf>
    <xf numFmtId="10" fontId="30" fillId="3" borderId="25" xfId="0" applyNumberFormat="1" applyFont="1" applyFill="1" applyBorder="1" applyAlignment="1">
      <alignment horizontal="center" vertical="top"/>
    </xf>
    <xf numFmtId="174" fontId="30" fillId="3" borderId="25" xfId="0" applyNumberFormat="1" applyFont="1" applyFill="1" applyBorder="1" applyAlignment="1">
      <alignment horizontal="center" vertical="top"/>
    </xf>
    <xf numFmtId="10" fontId="31" fillId="3" borderId="25" xfId="0" applyNumberFormat="1" applyFont="1" applyFill="1" applyBorder="1" applyAlignment="1">
      <alignment horizontal="center" vertical="top"/>
    </xf>
    <xf numFmtId="4" fontId="31" fillId="3" borderId="25" xfId="0" applyNumberFormat="1" applyFont="1" applyFill="1" applyBorder="1" applyAlignment="1">
      <alignment horizontal="center" vertical="top"/>
    </xf>
    <xf numFmtId="4" fontId="9" fillId="3" borderId="51" xfId="0" applyNumberFormat="1" applyFont="1" applyFill="1" applyBorder="1" applyAlignment="1">
      <alignment vertical="top"/>
    </xf>
    <xf numFmtId="175" fontId="31" fillId="3" borderId="51" xfId="0" applyNumberFormat="1" applyFont="1" applyFill="1" applyBorder="1" applyAlignment="1">
      <alignment horizontal="center" vertical="top"/>
    </xf>
    <xf numFmtId="166" fontId="31" fillId="3" borderId="51" xfId="0" applyNumberFormat="1" applyFont="1" applyFill="1" applyBorder="1" applyAlignment="1">
      <alignment horizontal="center" vertical="top"/>
    </xf>
    <xf numFmtId="166" fontId="9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9" fillId="0" borderId="25" xfId="0" applyFont="1" applyBorder="1" applyAlignment="1"/>
    <xf numFmtId="0" fontId="9" fillId="0" borderId="25" xfId="0" applyFont="1" applyBorder="1" applyAlignment="1">
      <alignment horizontal="center"/>
    </xf>
    <xf numFmtId="14" fontId="9" fillId="0" borderId="25" xfId="0" applyNumberFormat="1" applyFont="1" applyBorder="1" applyAlignment="1">
      <alignment horizontal="center"/>
    </xf>
    <xf numFmtId="14" fontId="9" fillId="0" borderId="22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17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0" borderId="22" xfId="0" applyNumberFormat="1" applyFont="1" applyBorder="1" applyAlignment="1">
      <alignment horizontal="center"/>
    </xf>
    <xf numFmtId="10" fontId="34" fillId="0" borderId="0" xfId="0" applyNumberFormat="1" applyFont="1" applyAlignment="1">
      <alignment horizontal="center"/>
    </xf>
    <xf numFmtId="0" fontId="35" fillId="0" borderId="0" xfId="0" applyFont="1"/>
    <xf numFmtId="10" fontId="35" fillId="0" borderId="0" xfId="0" applyNumberFormat="1" applyFont="1" applyAlignment="1">
      <alignment horizontal="center"/>
    </xf>
    <xf numFmtId="10" fontId="27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8" fillId="0" borderId="44" xfId="0" applyNumberFormat="1" applyFont="1" applyBorder="1" applyAlignment="1">
      <alignment horizontal="center"/>
    </xf>
    <xf numFmtId="0" fontId="8" fillId="0" borderId="44" xfId="0" applyFont="1" applyBorder="1"/>
    <xf numFmtId="10" fontId="9" fillId="0" borderId="44" xfId="0" applyNumberFormat="1" applyFont="1" applyBorder="1"/>
    <xf numFmtId="10" fontId="9" fillId="0" borderId="0" xfId="0" applyNumberFormat="1" applyFont="1"/>
    <xf numFmtId="0" fontId="37" fillId="10" borderId="16" xfId="0" applyFont="1" applyFill="1" applyBorder="1"/>
    <xf numFmtId="0" fontId="38" fillId="10" borderId="16" xfId="0" applyFont="1" applyFill="1" applyBorder="1"/>
    <xf numFmtId="0" fontId="39" fillId="0" borderId="0" xfId="0" applyFont="1"/>
    <xf numFmtId="0" fontId="8" fillId="0" borderId="0" xfId="0" applyFont="1" applyAlignment="1">
      <alignment horizontal="right" wrapText="1"/>
    </xf>
    <xf numFmtId="164" fontId="9" fillId="0" borderId="22" xfId="0" applyNumberFormat="1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9" fillId="0" borderId="24" xfId="0" applyFont="1" applyBorder="1" applyAlignment="1">
      <alignment horizontal="left" wrapText="1"/>
    </xf>
    <xf numFmtId="0" fontId="17" fillId="0" borderId="0" xfId="0" applyFont="1"/>
    <xf numFmtId="0" fontId="40" fillId="0" borderId="0" xfId="0" applyFont="1" applyAlignment="1">
      <alignment vertical="center"/>
    </xf>
    <xf numFmtId="0" fontId="8" fillId="0" borderId="25" xfId="0" applyFont="1" applyBorder="1"/>
    <xf numFmtId="0" fontId="8" fillId="0" borderId="25" xfId="0" applyFont="1" applyBorder="1" applyAlignment="1">
      <alignment horizontal="right"/>
    </xf>
    <xf numFmtId="0" fontId="41" fillId="0" borderId="0" xfId="0" applyFont="1"/>
    <xf numFmtId="0" fontId="8" fillId="3" borderId="25" xfId="0" applyFont="1" applyFill="1" applyBorder="1"/>
    <xf numFmtId="0" fontId="9" fillId="3" borderId="25" xfId="0" applyFont="1" applyFill="1" applyBorder="1" applyAlignment="1">
      <alignment horizontal="right"/>
    </xf>
    <xf numFmtId="0" fontId="9" fillId="3" borderId="16" xfId="0" applyFont="1" applyFill="1" applyBorder="1" applyAlignment="1">
      <alignment horizontal="center"/>
    </xf>
    <xf numFmtId="0" fontId="23" fillId="0" borderId="52" xfId="0" applyFont="1" applyBorder="1"/>
    <xf numFmtId="0" fontId="23" fillId="0" borderId="52" xfId="0" applyFont="1" applyBorder="1" applyAlignment="1">
      <alignment horizontal="center"/>
    </xf>
    <xf numFmtId="0" fontId="6" fillId="0" borderId="23" xfId="0" applyFont="1" applyBorder="1"/>
    <xf numFmtId="0" fontId="6" fillId="0" borderId="24" xfId="0" applyFont="1" applyBorder="1"/>
    <xf numFmtId="0" fontId="6" fillId="0" borderId="31" xfId="0" applyFont="1" applyBorder="1"/>
    <xf numFmtId="0" fontId="20" fillId="0" borderId="0" xfId="0" applyFont="1" applyAlignment="1">
      <alignment wrapText="1"/>
    </xf>
    <xf numFmtId="0" fontId="0" fillId="0" borderId="0" xfId="0" applyFont="1" applyAlignment="1"/>
    <xf numFmtId="0" fontId="2" fillId="3" borderId="2" xfId="0" applyFont="1" applyFill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2" fillId="3" borderId="6" xfId="0" applyFont="1" applyFill="1" applyBorder="1" applyAlignment="1">
      <alignment horizontal="left"/>
    </xf>
    <xf numFmtId="164" fontId="2" fillId="4" borderId="8" xfId="0" applyNumberFormat="1" applyFont="1" applyFill="1" applyBorder="1" applyAlignment="1">
      <alignment horizontal="left"/>
    </xf>
    <xf numFmtId="10" fontId="8" fillId="5" borderId="9" xfId="0" applyNumberFormat="1" applyFont="1" applyFill="1" applyBorder="1" applyAlignment="1">
      <alignment horizontal="center" wrapText="1"/>
    </xf>
    <xf numFmtId="0" fontId="6" fillId="0" borderId="13" xfId="0" applyFont="1" applyBorder="1"/>
    <xf numFmtId="0" fontId="16" fillId="8" borderId="22" xfId="0" applyFont="1" applyFill="1" applyBorder="1" applyAlignment="1">
      <alignment horizontal="center" wrapText="1"/>
    </xf>
    <xf numFmtId="0" fontId="2" fillId="3" borderId="33" xfId="0" applyFont="1" applyFill="1" applyBorder="1" applyAlignment="1">
      <alignment horizontal="left"/>
    </xf>
    <xf numFmtId="0" fontId="6" fillId="0" borderId="34" xfId="0" applyFont="1" applyBorder="1"/>
    <xf numFmtId="14" fontId="27" fillId="5" borderId="38" xfId="0" applyNumberFormat="1" applyFont="1" applyFill="1" applyBorder="1" applyAlignment="1">
      <alignment horizontal="center"/>
    </xf>
    <xf numFmtId="0" fontId="6" fillId="0" borderId="28" xfId="0" applyFont="1" applyBorder="1"/>
    <xf numFmtId="0" fontId="6" fillId="0" borderId="39" xfId="0" applyFont="1" applyBorder="1"/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10" fontId="27" fillId="0" borderId="22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70" fontId="27" fillId="7" borderId="35" xfId="0" applyNumberFormat="1" applyFont="1" applyFill="1" applyBorder="1" applyAlignment="1">
      <alignment horizontal="center" wrapText="1"/>
    </xf>
    <xf numFmtId="0" fontId="6" fillId="0" borderId="40" xfId="0" applyFont="1" applyBorder="1"/>
    <xf numFmtId="0" fontId="6" fillId="0" borderId="46" xfId="0" applyFont="1" applyBorder="1"/>
    <xf numFmtId="0" fontId="27" fillId="7" borderId="36" xfId="0" applyFont="1" applyFill="1" applyBorder="1" applyAlignment="1">
      <alignment horizontal="center" wrapText="1"/>
    </xf>
    <xf numFmtId="0" fontId="6" fillId="0" borderId="41" xfId="0" applyFont="1" applyBorder="1"/>
    <xf numFmtId="0" fontId="6" fillId="0" borderId="47" xfId="0" applyFont="1" applyBorder="1"/>
    <xf numFmtId="0" fontId="27" fillId="7" borderId="37" xfId="0" applyFont="1" applyFill="1" applyBorder="1" applyAlignment="1">
      <alignment horizontal="center" wrapText="1"/>
    </xf>
    <xf numFmtId="0" fontId="6" fillId="0" borderId="42" xfId="0" applyFont="1" applyBorder="1"/>
    <xf numFmtId="0" fontId="6" fillId="0" borderId="48" xfId="0" applyFont="1" applyBorder="1"/>
    <xf numFmtId="172" fontId="27" fillId="0" borderId="22" xfId="0" applyNumberFormat="1" applyFont="1" applyBorder="1" applyAlignment="1">
      <alignment horizontal="center"/>
    </xf>
    <xf numFmtId="0" fontId="27" fillId="0" borderId="0" xfId="0" applyFont="1"/>
    <xf numFmtId="0" fontId="29" fillId="0" borderId="0" xfId="0" applyFont="1"/>
    <xf numFmtId="0" fontId="13" fillId="0" borderId="2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9" fillId="0" borderId="22" xfId="0" applyFont="1" applyBorder="1" applyAlignment="1">
      <alignment horizontal="left"/>
    </xf>
    <xf numFmtId="0" fontId="9" fillId="0" borderId="22" xfId="0" applyFont="1" applyBorder="1" applyAlignment="1">
      <alignment horizontal="left" wrapText="1"/>
    </xf>
    <xf numFmtId="0" fontId="8" fillId="0" borderId="22" xfId="0" applyFont="1" applyBorder="1" applyAlignment="1">
      <alignment horizontal="left"/>
    </xf>
    <xf numFmtId="176" fontId="9" fillId="0" borderId="22" xfId="0" applyNumberFormat="1" applyFont="1" applyBorder="1" applyAlignment="1">
      <alignment horizontal="center"/>
    </xf>
    <xf numFmtId="0" fontId="9" fillId="3" borderId="22" xfId="0" applyFont="1" applyFill="1" applyBorder="1" applyAlignment="1">
      <alignment horizontal="left"/>
    </xf>
    <xf numFmtId="0" fontId="9" fillId="3" borderId="22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49" fontId="9" fillId="3" borderId="3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9" fontId="9" fillId="0" borderId="23" xfId="0" applyNumberFormat="1" applyFont="1" applyBorder="1" applyAlignment="1">
      <alignment horizontal="right"/>
    </xf>
    <xf numFmtId="176" fontId="8" fillId="3" borderId="2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AR" sz="1400" b="0" i="0">
                <a:solidFill>
                  <a:srgbClr val="757575"/>
                </a:solidFill>
                <a:latin typeface="+mn-lt"/>
              </a:rPr>
              <a:t>Curva de avance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9820302218548833"/>
          <c:y val="0.20647902437609664"/>
          <c:w val="0.77526875213700441"/>
          <c:h val="0.57545975261379623"/>
        </c:manualLayout>
      </c:layout>
      <c:lineChart>
        <c:grouping val="standard"/>
        <c:varyColors val="1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de Avance'!$B$13:$F$13</c:f>
              <c:strCache>
                <c:ptCount val="4"/>
                <c:pt idx="0">
                  <c:v>Inicio de obra anticipo 15/12/2025</c:v>
                </c:pt>
                <c:pt idx="1">
                  <c:v>anticipo 15/12/2025</c:v>
                </c:pt>
                <c:pt idx="2">
                  <c:v>30/12/2025</c:v>
                </c:pt>
                <c:pt idx="3">
                  <c:v>31/1/2026</c:v>
                </c:pt>
              </c:strCache>
            </c:strRef>
          </c:cat>
          <c:val>
            <c:numRef>
              <c:f>'Curva de Avance'!$B$15:$E$15</c:f>
              <c:numCache>
                <c:formatCode>0.00%</c:formatCode>
                <c:ptCount val="4"/>
                <c:pt idx="0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4-44FA-9287-FD15C0861A3F}"/>
            </c:ext>
          </c:extLst>
        </c:ser>
        <c:ser>
          <c:idx val="1"/>
          <c:order val="1"/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de Avance'!$B$13:$F$13</c:f>
              <c:strCache>
                <c:ptCount val="4"/>
                <c:pt idx="0">
                  <c:v>Inicio de obra anticipo 15/12/2025</c:v>
                </c:pt>
                <c:pt idx="1">
                  <c:v>anticipo 15/12/2025</c:v>
                </c:pt>
                <c:pt idx="2">
                  <c:v>30/12/2025</c:v>
                </c:pt>
                <c:pt idx="3">
                  <c:v>31/1/2026</c:v>
                </c:pt>
              </c:strCache>
            </c:strRef>
          </c:cat>
          <c:val>
            <c:numRef>
              <c:f>'Curva de Avance'!$B$16:$F$16</c:f>
              <c:numCache>
                <c:formatCode>0.00%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4-44FA-9287-FD15C0861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5163447"/>
        <c:axId val="1383317385"/>
      </c:lineChart>
      <c:catAx>
        <c:axId val="15451634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383317385"/>
        <c:crosses val="autoZero"/>
        <c:auto val="1"/>
        <c:lblAlgn val="ctr"/>
        <c:lblOffset val="100"/>
        <c:noMultiLvlLbl val="1"/>
      </c:catAx>
      <c:valAx>
        <c:axId val="1383317385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545163447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5727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581025</xdr:colOff>
      <xdr:row>0</xdr:row>
      <xdr:rowOff>171450</xdr:rowOff>
    </xdr:from>
    <xdr:ext cx="942975" cy="752475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18</xdr:row>
      <xdr:rowOff>0</xdr:rowOff>
    </xdr:from>
    <xdr:ext cx="10163175" cy="5172075"/>
    <xdr:graphicFrame macro="">
      <xdr:nvGraphicFramePr>
        <xdr:cNvPr id="397021613" name="Chart 1">
          <a:extLst>
            <a:ext uri="{FF2B5EF4-FFF2-40B4-BE49-F238E27FC236}">
              <a16:creationId xmlns:a16="http://schemas.microsoft.com/office/drawing/2014/main" id="{00000000-0008-0000-0300-0000AD11A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428625</xdr:colOff>
      <xdr:row>0</xdr:row>
      <xdr:rowOff>95250</xdr:rowOff>
    </xdr:from>
    <xdr:ext cx="990600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25" workbookViewId="0">
      <selection activeCell="B38" sqref="B38:H40"/>
    </sheetView>
  </sheetViews>
  <sheetFormatPr baseColWidth="10" defaultColWidth="12.6328125" defaultRowHeight="15" customHeight="1" x14ac:dyDescent="0.25"/>
  <cols>
    <col min="1" max="1" width="10.6328125" customWidth="1"/>
    <col min="2" max="2" width="14.453125" customWidth="1"/>
    <col min="3" max="3" width="87.08984375" customWidth="1"/>
    <col min="4" max="4" width="11.6328125" customWidth="1"/>
    <col min="5" max="5" width="15.08984375" customWidth="1"/>
    <col min="6" max="6" width="17.453125" customWidth="1"/>
    <col min="7" max="7" width="19" customWidth="1"/>
    <col min="8" max="8" width="23" customWidth="1"/>
    <col min="9" max="9" width="10" customWidth="1"/>
    <col min="10" max="10" width="14.08984375" customWidth="1"/>
    <col min="11" max="11" width="21.453125" customWidth="1"/>
    <col min="12" max="12" width="15.453125" customWidth="1"/>
  </cols>
  <sheetData>
    <row r="1" spans="1:26" ht="22.5" customHeight="1" x14ac:dyDescent="0.45">
      <c r="A1" s="48"/>
      <c r="B1" s="48"/>
      <c r="C1" s="1" t="s">
        <v>0</v>
      </c>
      <c r="D1" s="2"/>
      <c r="E1" s="3"/>
      <c r="F1" s="2"/>
      <c r="G1" s="2"/>
      <c r="H1" s="2"/>
      <c r="I1" s="4"/>
      <c r="J1" s="48"/>
      <c r="K1" s="69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22.5" customHeight="1" x14ac:dyDescent="0.4">
      <c r="A2" s="48"/>
      <c r="B2" s="48"/>
      <c r="C2" s="5" t="s">
        <v>1</v>
      </c>
      <c r="D2" s="2"/>
      <c r="E2" s="3"/>
      <c r="F2" s="2"/>
      <c r="G2" s="2"/>
      <c r="H2" s="2"/>
      <c r="I2" s="4"/>
      <c r="J2" s="48"/>
      <c r="K2" s="69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2.75" customHeight="1" x14ac:dyDescent="0.45">
      <c r="A3" s="48"/>
      <c r="B3" s="1"/>
      <c r="C3" s="5"/>
      <c r="D3" s="2"/>
      <c r="E3" s="3"/>
      <c r="F3" s="2"/>
      <c r="G3" s="2"/>
      <c r="H3" s="2"/>
      <c r="I3" s="4"/>
      <c r="J3" s="48"/>
      <c r="K3" s="69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20.25" customHeight="1" x14ac:dyDescent="0.45">
      <c r="A4" s="48"/>
      <c r="B4" s="6" t="s">
        <v>2</v>
      </c>
      <c r="C4" s="181" t="s">
        <v>38</v>
      </c>
      <c r="D4" s="182"/>
      <c r="E4" s="182"/>
      <c r="F4" s="182"/>
      <c r="G4" s="182"/>
      <c r="H4" s="182"/>
      <c r="I4" s="183"/>
      <c r="J4" s="48"/>
      <c r="K4" s="6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20.25" hidden="1" customHeight="1" x14ac:dyDescent="0.45">
      <c r="A5" s="48"/>
      <c r="B5" s="7" t="s">
        <v>39</v>
      </c>
      <c r="C5" s="189" t="s">
        <v>40</v>
      </c>
      <c r="D5" s="176"/>
      <c r="E5" s="176"/>
      <c r="F5" s="176"/>
      <c r="G5" s="176"/>
      <c r="H5" s="177"/>
      <c r="I5" s="66"/>
      <c r="J5" s="48"/>
      <c r="K5" s="69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20.25" customHeight="1" x14ac:dyDescent="0.45">
      <c r="A6" s="48"/>
      <c r="B6" s="7" t="s">
        <v>3</v>
      </c>
      <c r="C6" s="184" t="s">
        <v>4</v>
      </c>
      <c r="D6" s="182"/>
      <c r="E6" s="182"/>
      <c r="F6" s="182"/>
      <c r="G6" s="182"/>
      <c r="H6" s="182"/>
      <c r="I6" s="183"/>
      <c r="J6" s="48"/>
      <c r="K6" s="6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20.25" customHeight="1" x14ac:dyDescent="0.45">
      <c r="A7" s="48"/>
      <c r="B7" s="8" t="s">
        <v>5</v>
      </c>
      <c r="C7" s="185">
        <v>45972</v>
      </c>
      <c r="D7" s="182"/>
      <c r="E7" s="182"/>
      <c r="F7" s="182"/>
      <c r="G7" s="182"/>
      <c r="H7" s="182"/>
      <c r="I7" s="183"/>
      <c r="J7" s="48"/>
      <c r="K7" s="69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2.75" customHeight="1" x14ac:dyDescent="0.4">
      <c r="A8" s="48"/>
      <c r="B8" s="5"/>
      <c r="C8" s="5"/>
      <c r="D8" s="2"/>
      <c r="E8" s="3"/>
      <c r="F8" s="2"/>
      <c r="G8" s="2"/>
      <c r="H8" s="2"/>
      <c r="I8" s="186" t="s">
        <v>6</v>
      </c>
      <c r="J8" s="48"/>
      <c r="K8" s="6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24.75" customHeight="1" x14ac:dyDescent="0.45">
      <c r="A9" s="48"/>
      <c r="B9" s="9" t="s">
        <v>7</v>
      </c>
      <c r="C9" s="10" t="s">
        <v>8</v>
      </c>
      <c r="D9" s="11" t="s">
        <v>9</v>
      </c>
      <c r="E9" s="10" t="s">
        <v>10</v>
      </c>
      <c r="F9" s="11" t="s">
        <v>10</v>
      </c>
      <c r="G9" s="10" t="s">
        <v>11</v>
      </c>
      <c r="H9" s="12" t="s">
        <v>12</v>
      </c>
      <c r="I9" s="187"/>
      <c r="J9" s="48"/>
      <c r="K9" s="6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9.5" customHeight="1" x14ac:dyDescent="0.45">
      <c r="A10" s="48"/>
      <c r="B10" s="13"/>
      <c r="C10" s="14"/>
      <c r="D10" s="15"/>
      <c r="E10" s="14" t="s">
        <v>13</v>
      </c>
      <c r="F10" s="15" t="s">
        <v>14</v>
      </c>
      <c r="G10" s="14"/>
      <c r="H10" s="16"/>
      <c r="I10" s="190"/>
      <c r="J10" s="48"/>
      <c r="K10" s="6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8.75" customHeight="1" x14ac:dyDescent="0.4">
      <c r="A11" s="17"/>
      <c r="B11" s="18">
        <v>1</v>
      </c>
      <c r="C11" s="19" t="s">
        <v>15</v>
      </c>
      <c r="D11" s="20"/>
      <c r="E11" s="21"/>
      <c r="F11" s="20"/>
      <c r="G11" s="20"/>
      <c r="H11" s="20"/>
      <c r="I11" s="22"/>
      <c r="J11" s="23"/>
      <c r="K11" s="3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48"/>
    </row>
    <row r="12" spans="1:26" ht="18.75" customHeight="1" x14ac:dyDescent="0.35">
      <c r="A12" s="17"/>
      <c r="B12" s="24">
        <v>1.1000000000000001</v>
      </c>
      <c r="C12" s="25" t="s">
        <v>16</v>
      </c>
      <c r="D12" s="26" t="s">
        <v>17</v>
      </c>
      <c r="E12" s="27">
        <f>2*1.5</f>
        <v>3</v>
      </c>
      <c r="F12" s="28"/>
      <c r="G12" s="28"/>
      <c r="H12" s="29">
        <f t="shared" ref="H12:H14" si="0">G12*F12</f>
        <v>0</v>
      </c>
      <c r="I12" s="30" t="e">
        <f>H12/H35</f>
        <v>#DIV/0!</v>
      </c>
      <c r="J12" s="31"/>
      <c r="K12" s="3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48"/>
    </row>
    <row r="13" spans="1:26" ht="18.75" customHeight="1" x14ac:dyDescent="0.35">
      <c r="A13" s="17"/>
      <c r="B13" s="24">
        <v>1.2</v>
      </c>
      <c r="C13" s="32" t="s">
        <v>18</v>
      </c>
      <c r="D13" s="33" t="s">
        <v>17</v>
      </c>
      <c r="E13" s="34">
        <f t="shared" ref="E13" si="1">165.31+32.36+512.21</f>
        <v>709.88000000000011</v>
      </c>
      <c r="F13" s="28"/>
      <c r="G13" s="28"/>
      <c r="H13" s="29">
        <f t="shared" si="0"/>
        <v>0</v>
      </c>
      <c r="I13" s="30" t="e">
        <f>H13/H35</f>
        <v>#DIV/0!</v>
      </c>
      <c r="J13" s="31"/>
      <c r="K13" s="31"/>
      <c r="L13" s="3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48"/>
    </row>
    <row r="14" spans="1:26" ht="18.75" customHeight="1" x14ac:dyDescent="0.35">
      <c r="A14" s="17"/>
      <c r="B14" s="24">
        <v>1.3</v>
      </c>
      <c r="C14" s="35" t="s">
        <v>19</v>
      </c>
      <c r="D14" s="33" t="s">
        <v>17</v>
      </c>
      <c r="E14" s="34">
        <f>(165.31+32.36+512.21)*30%</f>
        <v>212.96400000000003</v>
      </c>
      <c r="F14" s="28"/>
      <c r="G14" s="28"/>
      <c r="H14" s="29">
        <f t="shared" si="0"/>
        <v>0</v>
      </c>
      <c r="I14" s="30" t="e">
        <f>H14/H35</f>
        <v>#DIV/0!</v>
      </c>
      <c r="J14" s="31"/>
      <c r="K14" s="31"/>
      <c r="L14" s="3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48"/>
    </row>
    <row r="15" spans="1:26" ht="18.75" customHeight="1" x14ac:dyDescent="0.35">
      <c r="A15" s="17"/>
      <c r="B15" s="36"/>
      <c r="C15" s="37" t="s">
        <v>20</v>
      </c>
      <c r="D15" s="38"/>
      <c r="E15" s="39"/>
      <c r="F15" s="40"/>
      <c r="G15" s="40"/>
      <c r="H15" s="41">
        <f>SUM(H12:H14)</f>
        <v>0</v>
      </c>
      <c r="I15" s="42" t="e">
        <f>H15/H35</f>
        <v>#DIV/0!</v>
      </c>
      <c r="J15" s="31"/>
      <c r="K15" s="31"/>
      <c r="L15" s="3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48"/>
    </row>
    <row r="16" spans="1:26" ht="18.75" customHeight="1" x14ac:dyDescent="0.4">
      <c r="A16" s="17"/>
      <c r="B16" s="18">
        <v>2</v>
      </c>
      <c r="C16" s="19" t="s">
        <v>21</v>
      </c>
      <c r="D16" s="20"/>
      <c r="E16" s="21"/>
      <c r="F16" s="20"/>
      <c r="G16" s="20"/>
      <c r="H16" s="20"/>
      <c r="I16" s="43"/>
      <c r="J16" s="31"/>
      <c r="K16" s="31"/>
      <c r="L16" s="3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48"/>
    </row>
    <row r="17" spans="1:26" ht="18.75" customHeight="1" x14ac:dyDescent="0.35">
      <c r="A17" s="17"/>
      <c r="B17" s="24">
        <v>2.1</v>
      </c>
      <c r="C17" s="44" t="s">
        <v>22</v>
      </c>
      <c r="D17" s="45" t="s">
        <v>17</v>
      </c>
      <c r="E17" s="46">
        <f>151.16</f>
        <v>151.16</v>
      </c>
      <c r="F17" s="47"/>
      <c r="G17" s="47"/>
      <c r="H17" s="29">
        <f>G17*F17</f>
        <v>0</v>
      </c>
      <c r="I17" s="30" t="e">
        <f>H17/$H$34</f>
        <v>#DIV/0!</v>
      </c>
      <c r="J17" s="31"/>
      <c r="K17" s="31"/>
      <c r="L17" s="31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48"/>
    </row>
    <row r="18" spans="1:26" ht="18.75" customHeight="1" x14ac:dyDescent="0.35">
      <c r="A18" s="17"/>
      <c r="B18" s="36"/>
      <c r="C18" s="37" t="s">
        <v>20</v>
      </c>
      <c r="D18" s="38"/>
      <c r="E18" s="39"/>
      <c r="F18" s="49"/>
      <c r="G18" s="49"/>
      <c r="H18" s="41">
        <f>SUM(H16:H17)</f>
        <v>0</v>
      </c>
      <c r="I18" s="70" t="e">
        <f>H18/H35</f>
        <v>#DIV/0!</v>
      </c>
      <c r="J18" s="31"/>
      <c r="K18" s="31"/>
      <c r="L18" s="3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48"/>
    </row>
    <row r="19" spans="1:26" ht="18.75" customHeight="1" x14ac:dyDescent="0.4">
      <c r="A19" s="17"/>
      <c r="B19" s="18">
        <v>3</v>
      </c>
      <c r="C19" s="19" t="s">
        <v>23</v>
      </c>
      <c r="D19" s="20"/>
      <c r="E19" s="21"/>
      <c r="F19" s="21"/>
      <c r="G19" s="21"/>
      <c r="H19" s="20"/>
      <c r="I19" s="43"/>
      <c r="J19" s="31"/>
      <c r="K19" s="31"/>
      <c r="L19" s="3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48"/>
    </row>
    <row r="20" spans="1:26" ht="18.75" customHeight="1" x14ac:dyDescent="0.35">
      <c r="A20" s="17"/>
      <c r="B20" s="24">
        <v>3.1</v>
      </c>
      <c r="C20" s="44" t="s">
        <v>24</v>
      </c>
      <c r="D20" s="45" t="s">
        <v>17</v>
      </c>
      <c r="E20" s="46">
        <f>100</f>
        <v>100</v>
      </c>
      <c r="F20" s="47"/>
      <c r="G20" s="47"/>
      <c r="H20" s="29">
        <f>G20*F20</f>
        <v>0</v>
      </c>
      <c r="I20" s="30" t="e">
        <f t="shared" ref="I20:I21" si="2">H20/$H$34</f>
        <v>#DIV/0!</v>
      </c>
      <c r="J20" s="31"/>
      <c r="K20" s="31"/>
      <c r="L20" s="3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48"/>
    </row>
    <row r="21" spans="1:26" ht="18.75" customHeight="1" x14ac:dyDescent="0.35">
      <c r="A21" s="17"/>
      <c r="B21" s="36"/>
      <c r="C21" s="37" t="s">
        <v>20</v>
      </c>
      <c r="D21" s="38"/>
      <c r="E21" s="39"/>
      <c r="F21" s="49"/>
      <c r="G21" s="49"/>
      <c r="H21" s="41">
        <f>SUM(H20)</f>
        <v>0</v>
      </c>
      <c r="I21" s="50" t="e">
        <f t="shared" si="2"/>
        <v>#DIV/0!</v>
      </c>
      <c r="J21" s="31"/>
      <c r="K21" s="31"/>
      <c r="L21" s="31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48"/>
      <c r="Z21" s="48"/>
    </row>
    <row r="22" spans="1:26" ht="18.75" customHeight="1" x14ac:dyDescent="0.4">
      <c r="A22" s="17"/>
      <c r="B22" s="18">
        <v>4</v>
      </c>
      <c r="C22" s="19" t="s">
        <v>25</v>
      </c>
      <c r="D22" s="20"/>
      <c r="E22" s="21"/>
      <c r="F22" s="21"/>
      <c r="G22" s="21"/>
      <c r="H22" s="20"/>
      <c r="I22" s="43"/>
      <c r="J22" s="31"/>
      <c r="K22" s="31"/>
      <c r="L22" s="31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48"/>
      <c r="Z22" s="48"/>
    </row>
    <row r="23" spans="1:26" ht="15.75" customHeight="1" x14ac:dyDescent="0.35">
      <c r="A23" s="17"/>
      <c r="B23" s="51">
        <v>4.0999999999999996</v>
      </c>
      <c r="C23" s="44" t="s">
        <v>26</v>
      </c>
      <c r="D23" s="34" t="s">
        <v>17</v>
      </c>
      <c r="E23" s="46">
        <v>165.31</v>
      </c>
      <c r="F23" s="47"/>
      <c r="G23" s="47"/>
      <c r="H23" s="29">
        <f t="shared" ref="H23:H24" si="3">G23*F23</f>
        <v>0</v>
      </c>
      <c r="I23" s="30" t="e">
        <f>H23/H35</f>
        <v>#DIV/0!</v>
      </c>
      <c r="J23" s="31"/>
      <c r="K23" s="31"/>
      <c r="L23" s="31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48"/>
      <c r="Z23" s="48"/>
    </row>
    <row r="24" spans="1:26" ht="18.75" customHeight="1" x14ac:dyDescent="0.35">
      <c r="A24" s="17"/>
      <c r="B24" s="51">
        <v>4.2</v>
      </c>
      <c r="C24" s="52" t="s">
        <v>27</v>
      </c>
      <c r="D24" s="34" t="s">
        <v>17</v>
      </c>
      <c r="E24" s="46">
        <v>32.36</v>
      </c>
      <c r="F24" s="28"/>
      <c r="G24" s="28"/>
      <c r="H24" s="29">
        <f t="shared" si="3"/>
        <v>0</v>
      </c>
      <c r="I24" s="30" t="e">
        <f>H24/$H$34</f>
        <v>#DIV/0!</v>
      </c>
      <c r="J24" s="31"/>
      <c r="K24" s="31"/>
      <c r="L24" s="31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48"/>
      <c r="Z24" s="48"/>
    </row>
    <row r="25" spans="1:26" ht="18.75" customHeight="1" x14ac:dyDescent="0.35">
      <c r="A25" s="17"/>
      <c r="B25" s="36"/>
      <c r="C25" s="37" t="s">
        <v>20</v>
      </c>
      <c r="D25" s="38"/>
      <c r="E25" s="39"/>
      <c r="F25" s="49"/>
      <c r="G25" s="49"/>
      <c r="H25" s="41">
        <f>SUM(H23:H24)</f>
        <v>0</v>
      </c>
      <c r="I25" s="50" t="e">
        <f>H25/H35</f>
        <v>#DIV/0!</v>
      </c>
      <c r="J25" s="31"/>
      <c r="K25" s="31"/>
      <c r="L25" s="31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48"/>
      <c r="Z25" s="48"/>
    </row>
    <row r="26" spans="1:26" ht="15.75" customHeight="1" x14ac:dyDescent="0.4">
      <c r="A26" s="17"/>
      <c r="B26" s="18">
        <v>5</v>
      </c>
      <c r="C26" s="19" t="s">
        <v>28</v>
      </c>
      <c r="D26" s="20"/>
      <c r="E26" s="21"/>
      <c r="F26" s="21"/>
      <c r="G26" s="21"/>
      <c r="H26" s="20"/>
      <c r="I26" s="43"/>
      <c r="J26" s="31"/>
      <c r="K26" s="31"/>
      <c r="L26" s="31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48"/>
      <c r="Z26" s="48"/>
    </row>
    <row r="27" spans="1:26" ht="15.75" customHeight="1" x14ac:dyDescent="0.35">
      <c r="A27" s="17"/>
      <c r="B27" s="24">
        <v>5.0999999999999996</v>
      </c>
      <c r="C27" s="25" t="s">
        <v>29</v>
      </c>
      <c r="D27" s="53" t="s">
        <v>30</v>
      </c>
      <c r="E27" s="34">
        <v>9</v>
      </c>
      <c r="F27" s="28"/>
      <c r="G27" s="28"/>
      <c r="H27" s="29">
        <f>G27*F27</f>
        <v>0</v>
      </c>
      <c r="I27" s="30" t="e">
        <f>H27/H35</f>
        <v>#DIV/0!</v>
      </c>
      <c r="J27" s="31"/>
      <c r="K27" s="31"/>
      <c r="L27" s="31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48"/>
      <c r="Z27" s="48"/>
    </row>
    <row r="28" spans="1:26" ht="15.75" customHeight="1" x14ac:dyDescent="0.35">
      <c r="A28" s="17"/>
      <c r="B28" s="36"/>
      <c r="C28" s="37" t="s">
        <v>20</v>
      </c>
      <c r="D28" s="38"/>
      <c r="E28" s="39"/>
      <c r="F28" s="49"/>
      <c r="G28" s="49"/>
      <c r="H28" s="41">
        <f>SUM(H27)</f>
        <v>0</v>
      </c>
      <c r="I28" s="42" t="e">
        <f>H28/H35</f>
        <v>#DIV/0!</v>
      </c>
      <c r="J28" s="31"/>
      <c r="K28" s="31"/>
      <c r="L28" s="31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48"/>
      <c r="Z28" s="48"/>
    </row>
    <row r="29" spans="1:26" ht="15.75" customHeight="1" x14ac:dyDescent="0.4">
      <c r="A29" s="17"/>
      <c r="B29" s="18">
        <v>6</v>
      </c>
      <c r="C29" s="19" t="s">
        <v>31</v>
      </c>
      <c r="D29" s="20"/>
      <c r="E29" s="21"/>
      <c r="F29" s="21"/>
      <c r="G29" s="21"/>
      <c r="H29" s="20"/>
      <c r="I29" s="43"/>
      <c r="J29" s="31"/>
      <c r="K29" s="31"/>
      <c r="L29" s="31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48"/>
      <c r="Z29" s="48"/>
    </row>
    <row r="30" spans="1:26" ht="18.75" customHeight="1" x14ac:dyDescent="0.35">
      <c r="A30" s="17"/>
      <c r="B30" s="24">
        <v>6.1</v>
      </c>
      <c r="C30" s="25" t="s">
        <v>32</v>
      </c>
      <c r="D30" s="53" t="s">
        <v>30</v>
      </c>
      <c r="E30" s="27">
        <v>4</v>
      </c>
      <c r="F30" s="28"/>
      <c r="G30" s="28"/>
      <c r="H30" s="29">
        <f t="shared" ref="H30:H32" si="4">G30*F30</f>
        <v>0</v>
      </c>
      <c r="I30" s="30" t="e">
        <f t="shared" ref="I30:I32" si="5">H30/H33</f>
        <v>#DIV/0!</v>
      </c>
      <c r="J30" s="31"/>
      <c r="K30" s="31"/>
      <c r="L30" s="31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48"/>
      <c r="Z30" s="48"/>
    </row>
    <row r="31" spans="1:26" ht="15.75" customHeight="1" x14ac:dyDescent="0.35">
      <c r="A31" s="71"/>
      <c r="B31" s="24">
        <v>6.2</v>
      </c>
      <c r="C31" s="25" t="s">
        <v>33</v>
      </c>
      <c r="D31" s="45" t="s">
        <v>17</v>
      </c>
      <c r="E31" s="27">
        <f>0.25*1</f>
        <v>0.25</v>
      </c>
      <c r="F31" s="28"/>
      <c r="G31" s="28"/>
      <c r="H31" s="29">
        <f t="shared" si="4"/>
        <v>0</v>
      </c>
      <c r="I31" s="30" t="e">
        <f t="shared" si="5"/>
        <v>#DIV/0!</v>
      </c>
      <c r="J31" s="31"/>
      <c r="K31" s="31"/>
      <c r="L31" s="31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48"/>
      <c r="Z31" s="48"/>
    </row>
    <row r="32" spans="1:26" ht="15.75" customHeight="1" x14ac:dyDescent="0.35">
      <c r="A32" s="17"/>
      <c r="B32" s="24">
        <v>6.3</v>
      </c>
      <c r="C32" s="25" t="s">
        <v>34</v>
      </c>
      <c r="D32" s="53" t="s">
        <v>35</v>
      </c>
      <c r="E32" s="27">
        <v>1</v>
      </c>
      <c r="F32" s="28"/>
      <c r="G32" s="28"/>
      <c r="H32" s="29">
        <f t="shared" si="4"/>
        <v>0</v>
      </c>
      <c r="I32" s="30" t="e">
        <f t="shared" si="5"/>
        <v>#DIV/0!</v>
      </c>
      <c r="J32" s="31"/>
      <c r="K32" s="31"/>
      <c r="L32" s="31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48"/>
      <c r="Z32" s="48"/>
    </row>
    <row r="33" spans="1:26" ht="21" customHeight="1" x14ac:dyDescent="0.4">
      <c r="A33" s="48"/>
      <c r="B33" s="54"/>
      <c r="C33" s="37" t="s">
        <v>20</v>
      </c>
      <c r="D33" s="55"/>
      <c r="E33" s="56"/>
      <c r="F33" s="57"/>
      <c r="G33" s="57"/>
      <c r="H33" s="41">
        <f>SUM(H30:H32)</f>
        <v>0</v>
      </c>
      <c r="I33" s="42" t="e">
        <f>H33/H35</f>
        <v>#DIV/0!</v>
      </c>
      <c r="J33" s="64"/>
      <c r="K33" s="31"/>
      <c r="L33" s="31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5.75" customHeight="1" x14ac:dyDescent="0.45">
      <c r="A34" s="48"/>
      <c r="B34" s="58"/>
      <c r="C34" s="59"/>
      <c r="D34" s="60"/>
      <c r="E34" s="61"/>
      <c r="F34" s="72"/>
      <c r="G34" s="72"/>
      <c r="H34" s="73"/>
      <c r="I34" s="4"/>
      <c r="J34" s="64"/>
      <c r="K34" s="6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5.75" customHeight="1" x14ac:dyDescent="0.35">
      <c r="A35" s="48"/>
      <c r="B35" s="188" t="s">
        <v>41</v>
      </c>
      <c r="C35" s="178"/>
      <c r="D35" s="38"/>
      <c r="E35" s="39"/>
      <c r="F35" s="57"/>
      <c r="G35" s="57"/>
      <c r="H35" s="62">
        <f>SUM(H15,H18,H21,H25,H28,H33)</f>
        <v>0</v>
      </c>
      <c r="I35" s="63" t="e">
        <f>SUM(I28,I25,I21,I18,I15,I33)</f>
        <v>#DIV/0!</v>
      </c>
      <c r="J35" s="48"/>
      <c r="K35" s="69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5.75" customHeight="1" x14ac:dyDescent="0.45">
      <c r="A36" s="48"/>
      <c r="B36" s="58"/>
      <c r="C36" s="59"/>
      <c r="D36" s="60"/>
      <c r="E36" s="61"/>
      <c r="F36" s="72"/>
      <c r="G36" s="72"/>
      <c r="H36" s="73"/>
      <c r="I36" s="4"/>
      <c r="J36" s="64"/>
      <c r="K36" s="6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5.75" customHeight="1" x14ac:dyDescent="0.35">
      <c r="A37" s="48"/>
      <c r="B37" s="188" t="s">
        <v>36</v>
      </c>
      <c r="C37" s="178"/>
      <c r="D37" s="38"/>
      <c r="E37" s="39"/>
      <c r="F37" s="57"/>
      <c r="G37" s="57"/>
      <c r="H37" s="62" t="e">
        <f>#REF!</f>
        <v>#REF!</v>
      </c>
      <c r="I37" s="63"/>
      <c r="J37" s="48"/>
      <c r="K37" s="6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8.75" customHeight="1" x14ac:dyDescent="0.25">
      <c r="A38" s="48"/>
      <c r="B38" s="179" t="s">
        <v>37</v>
      </c>
      <c r="C38" s="180"/>
      <c r="D38" s="180"/>
      <c r="E38" s="180"/>
      <c r="F38" s="180"/>
      <c r="G38" s="180"/>
      <c r="H38" s="180"/>
      <c r="I38" s="4"/>
      <c r="J38" s="48"/>
      <c r="K38" s="6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51" customHeight="1" x14ac:dyDescent="0.25">
      <c r="A39" s="48"/>
      <c r="B39" s="180"/>
      <c r="C39" s="180"/>
      <c r="D39" s="180"/>
      <c r="E39" s="180"/>
      <c r="F39" s="180"/>
      <c r="G39" s="180"/>
      <c r="H39" s="180"/>
      <c r="I39" s="4"/>
      <c r="J39" s="48"/>
      <c r="K39" s="6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45.75" customHeight="1" x14ac:dyDescent="0.25">
      <c r="A40" s="48"/>
      <c r="B40" s="180"/>
      <c r="C40" s="180"/>
      <c r="D40" s="180"/>
      <c r="E40" s="180"/>
      <c r="F40" s="180"/>
      <c r="G40" s="180"/>
      <c r="H40" s="180"/>
      <c r="I40" s="4"/>
      <c r="J40" s="48"/>
      <c r="K40" s="6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2.75" customHeight="1" x14ac:dyDescent="0.25">
      <c r="A41" s="48"/>
      <c r="B41" s="48"/>
      <c r="C41" s="48"/>
      <c r="D41" s="66"/>
      <c r="E41" s="67"/>
      <c r="F41" s="66"/>
      <c r="G41" s="66"/>
      <c r="H41" s="66"/>
      <c r="I41" s="4"/>
      <c r="J41" s="48"/>
      <c r="K41" s="69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2.75" customHeight="1" x14ac:dyDescent="0.25">
      <c r="A42" s="48"/>
      <c r="B42" s="48"/>
      <c r="C42" s="48"/>
      <c r="D42" s="66"/>
      <c r="E42" s="67"/>
      <c r="F42" s="66"/>
      <c r="G42" s="66"/>
      <c r="H42" s="66"/>
      <c r="I42" s="4"/>
      <c r="J42" s="48"/>
      <c r="K42" s="6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2.75" customHeight="1" x14ac:dyDescent="0.25">
      <c r="A43" s="48"/>
      <c r="B43" s="48"/>
      <c r="C43" s="48"/>
      <c r="D43" s="66"/>
      <c r="E43" s="67"/>
      <c r="F43" s="66"/>
      <c r="G43" s="66"/>
      <c r="H43" s="66"/>
      <c r="I43" s="4"/>
      <c r="J43" s="48"/>
      <c r="K43" s="6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2.75" customHeight="1" x14ac:dyDescent="0.25">
      <c r="A44" s="48"/>
      <c r="B44" s="48"/>
      <c r="C44" s="48"/>
      <c r="D44" s="66"/>
      <c r="E44" s="67"/>
      <c r="F44" s="66"/>
      <c r="G44" s="66"/>
      <c r="H44" s="66"/>
      <c r="I44" s="4"/>
      <c r="J44" s="48"/>
      <c r="K44" s="6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5.75" customHeight="1" x14ac:dyDescent="0.25">
      <c r="A45" s="4"/>
      <c r="B45" s="48"/>
      <c r="C45" s="69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2.75" customHeight="1" x14ac:dyDescent="0.25">
      <c r="A46" s="4"/>
      <c r="B46" s="48"/>
      <c r="C46" s="69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8.75" customHeight="1" x14ac:dyDescent="0.25">
      <c r="A47" s="30" t="e">
        <f>#REF!/#REF!</f>
        <v>#REF!</v>
      </c>
      <c r="B47" s="31"/>
      <c r="C47" s="31"/>
      <c r="D47" s="31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2.75" customHeight="1" x14ac:dyDescent="0.25">
      <c r="A48" s="4"/>
      <c r="B48" s="48"/>
      <c r="C48" s="69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2.75" customHeight="1" x14ac:dyDescent="0.25">
      <c r="A49" s="4"/>
      <c r="B49" s="48"/>
      <c r="C49" s="69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2.75" customHeight="1" x14ac:dyDescent="0.25">
      <c r="A50" s="4"/>
      <c r="B50" s="48"/>
      <c r="C50" s="69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2.75" customHeight="1" x14ac:dyDescent="0.25">
      <c r="A51" s="4"/>
      <c r="B51" s="48"/>
      <c r="C51" s="69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2.75" customHeight="1" x14ac:dyDescent="0.25">
      <c r="A52" s="4"/>
      <c r="B52" s="48"/>
      <c r="C52" s="69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2.75" customHeight="1" x14ac:dyDescent="0.25">
      <c r="A53" s="4"/>
      <c r="B53" s="48"/>
      <c r="C53" s="69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2.75" customHeight="1" x14ac:dyDescent="0.25">
      <c r="A54" s="4"/>
      <c r="B54" s="48"/>
      <c r="C54" s="69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2.75" customHeight="1" x14ac:dyDescent="0.25">
      <c r="A55" s="4"/>
      <c r="B55" s="48"/>
      <c r="C55" s="69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2.75" customHeight="1" x14ac:dyDescent="0.25">
      <c r="A56" s="4"/>
      <c r="B56" s="48"/>
      <c r="C56" s="69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2.75" customHeight="1" x14ac:dyDescent="0.25">
      <c r="A57" s="4"/>
      <c r="B57" s="48"/>
      <c r="C57" s="69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2.75" customHeight="1" x14ac:dyDescent="0.25">
      <c r="A58" s="4"/>
      <c r="B58" s="48"/>
      <c r="C58" s="69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2.75" customHeight="1" x14ac:dyDescent="0.25">
      <c r="A59" s="4"/>
      <c r="B59" s="48"/>
      <c r="C59" s="69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2.75" customHeight="1" x14ac:dyDescent="0.25">
      <c r="A60" s="4"/>
      <c r="B60" s="48"/>
      <c r="C60" s="69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2.75" customHeight="1" x14ac:dyDescent="0.25">
      <c r="A61" s="4"/>
      <c r="B61" s="48"/>
      <c r="C61" s="69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2.75" customHeight="1" x14ac:dyDescent="0.25">
      <c r="A62" s="4"/>
      <c r="B62" s="48"/>
      <c r="C62" s="69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2.75" customHeight="1" x14ac:dyDescent="0.25">
      <c r="A63" s="4"/>
      <c r="B63" s="48"/>
      <c r="C63" s="69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2.75" customHeight="1" x14ac:dyDescent="0.25">
      <c r="A64" s="4"/>
      <c r="B64" s="48"/>
      <c r="C64" s="69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2.75" customHeight="1" x14ac:dyDescent="0.25">
      <c r="A65" s="4"/>
      <c r="B65" s="48"/>
      <c r="C65" s="69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2.75" customHeight="1" x14ac:dyDescent="0.25">
      <c r="A66" s="4"/>
      <c r="B66" s="48"/>
      <c r="C66" s="69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2.75" customHeight="1" x14ac:dyDescent="0.25">
      <c r="A67" s="4"/>
      <c r="B67" s="48"/>
      <c r="C67" s="69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2.75" customHeight="1" x14ac:dyDescent="0.25">
      <c r="A68" s="4"/>
      <c r="B68" s="48"/>
      <c r="C68" s="69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2.75" customHeight="1" x14ac:dyDescent="0.25">
      <c r="A69" s="4"/>
      <c r="B69" s="48"/>
      <c r="C69" s="69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2.75" customHeight="1" x14ac:dyDescent="0.25">
      <c r="A70" s="4"/>
      <c r="B70" s="48"/>
      <c r="C70" s="69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2.75" customHeight="1" x14ac:dyDescent="0.25">
      <c r="A71" s="4"/>
      <c r="B71" s="48"/>
      <c r="C71" s="69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2.75" customHeight="1" x14ac:dyDescent="0.25">
      <c r="A72" s="48"/>
      <c r="B72" s="48"/>
      <c r="C72" s="48"/>
      <c r="D72" s="66"/>
      <c r="E72" s="67"/>
      <c r="F72" s="66"/>
      <c r="G72" s="66"/>
      <c r="H72" s="66"/>
      <c r="I72" s="4"/>
      <c r="J72" s="48"/>
      <c r="K72" s="6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2.75" customHeight="1" x14ac:dyDescent="0.25">
      <c r="A73" s="48"/>
      <c r="B73" s="48"/>
      <c r="C73" s="48"/>
      <c r="D73" s="66"/>
      <c r="E73" s="67"/>
      <c r="F73" s="66"/>
      <c r="G73" s="66"/>
      <c r="H73" s="66"/>
      <c r="I73" s="4"/>
      <c r="J73" s="48"/>
      <c r="K73" s="6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2.75" customHeight="1" x14ac:dyDescent="0.25">
      <c r="A74" s="48"/>
      <c r="B74" s="48"/>
      <c r="C74" s="48"/>
      <c r="D74" s="66"/>
      <c r="E74" s="67"/>
      <c r="F74" s="66"/>
      <c r="G74" s="66"/>
      <c r="H74" s="66"/>
      <c r="I74" s="4"/>
      <c r="J74" s="48"/>
      <c r="K74" s="6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2.75" customHeight="1" x14ac:dyDescent="0.25">
      <c r="A75" s="48"/>
      <c r="B75" s="48"/>
      <c r="C75" s="48"/>
      <c r="D75" s="66"/>
      <c r="E75" s="67"/>
      <c r="F75" s="66"/>
      <c r="G75" s="66"/>
      <c r="H75" s="66"/>
      <c r="I75" s="4"/>
      <c r="J75" s="48"/>
      <c r="K75" s="6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2.75" customHeight="1" x14ac:dyDescent="0.25">
      <c r="A76" s="48"/>
      <c r="B76" s="48"/>
      <c r="C76" s="48"/>
      <c r="D76" s="66"/>
      <c r="E76" s="67"/>
      <c r="F76" s="66"/>
      <c r="G76" s="66"/>
      <c r="H76" s="66"/>
      <c r="I76" s="4"/>
      <c r="J76" s="48"/>
      <c r="K76" s="6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2.75" customHeight="1" x14ac:dyDescent="0.25">
      <c r="A77" s="48"/>
      <c r="B77" s="48"/>
      <c r="C77" s="48"/>
      <c r="D77" s="66"/>
      <c r="E77" s="67"/>
      <c r="F77" s="66"/>
      <c r="G77" s="66"/>
      <c r="H77" s="66"/>
      <c r="I77" s="4"/>
      <c r="J77" s="48"/>
      <c r="K77" s="6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2.75" customHeight="1" x14ac:dyDescent="0.25">
      <c r="A78" s="48"/>
      <c r="B78" s="48"/>
      <c r="C78" s="48"/>
      <c r="D78" s="66"/>
      <c r="E78" s="67"/>
      <c r="F78" s="66"/>
      <c r="G78" s="66"/>
      <c r="H78" s="66"/>
      <c r="I78" s="4"/>
      <c r="J78" s="48"/>
      <c r="K78" s="6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2.75" customHeight="1" x14ac:dyDescent="0.25">
      <c r="A79" s="48"/>
      <c r="B79" s="48"/>
      <c r="C79" s="48"/>
      <c r="D79" s="66"/>
      <c r="E79" s="67"/>
      <c r="F79" s="66"/>
      <c r="G79" s="66"/>
      <c r="H79" s="66"/>
      <c r="I79" s="4"/>
      <c r="J79" s="48"/>
      <c r="K79" s="6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2.75" customHeight="1" x14ac:dyDescent="0.25">
      <c r="A80" s="48"/>
      <c r="B80" s="48"/>
      <c r="C80" s="48"/>
      <c r="D80" s="66"/>
      <c r="E80" s="67"/>
      <c r="F80" s="66"/>
      <c r="G80" s="66"/>
      <c r="H80" s="66"/>
      <c r="I80" s="4"/>
      <c r="J80" s="48"/>
      <c r="K80" s="6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2.75" customHeight="1" x14ac:dyDescent="0.25">
      <c r="A81" s="48"/>
      <c r="B81" s="48"/>
      <c r="C81" s="48"/>
      <c r="D81" s="66"/>
      <c r="E81" s="67"/>
      <c r="F81" s="66"/>
      <c r="G81" s="66"/>
      <c r="H81" s="66"/>
      <c r="I81" s="4"/>
      <c r="J81" s="48"/>
      <c r="K81" s="6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2.75" customHeight="1" x14ac:dyDescent="0.25">
      <c r="A82" s="48"/>
      <c r="B82" s="48"/>
      <c r="C82" s="48"/>
      <c r="D82" s="66"/>
      <c r="E82" s="67"/>
      <c r="F82" s="66"/>
      <c r="G82" s="66"/>
      <c r="H82" s="66"/>
      <c r="I82" s="4"/>
      <c r="J82" s="48"/>
      <c r="K82" s="6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2.75" customHeight="1" x14ac:dyDescent="0.25">
      <c r="A83" s="48"/>
      <c r="B83" s="48"/>
      <c r="C83" s="48"/>
      <c r="D83" s="66"/>
      <c r="E83" s="67"/>
      <c r="F83" s="66"/>
      <c r="G83" s="66"/>
      <c r="H83" s="66"/>
      <c r="I83" s="4"/>
      <c r="J83" s="48"/>
      <c r="K83" s="6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2.75" customHeight="1" x14ac:dyDescent="0.25">
      <c r="A84" s="48"/>
      <c r="B84" s="48"/>
      <c r="C84" s="48"/>
      <c r="D84" s="66"/>
      <c r="E84" s="67"/>
      <c r="F84" s="66"/>
      <c r="G84" s="66"/>
      <c r="H84" s="66"/>
      <c r="I84" s="4"/>
      <c r="J84" s="48"/>
      <c r="K84" s="6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2.75" customHeight="1" x14ac:dyDescent="0.25">
      <c r="A85" s="48"/>
      <c r="B85" s="48"/>
      <c r="C85" s="48"/>
      <c r="D85" s="66"/>
      <c r="E85" s="67"/>
      <c r="F85" s="66"/>
      <c r="G85" s="66"/>
      <c r="H85" s="66"/>
      <c r="I85" s="4"/>
      <c r="J85" s="48"/>
      <c r="K85" s="6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2.75" customHeight="1" x14ac:dyDescent="0.25">
      <c r="A86" s="48"/>
      <c r="B86" s="48"/>
      <c r="C86" s="48"/>
      <c r="D86" s="66"/>
      <c r="E86" s="67"/>
      <c r="F86" s="66"/>
      <c r="G86" s="66"/>
      <c r="H86" s="66"/>
      <c r="I86" s="4"/>
      <c r="J86" s="48"/>
      <c r="K86" s="6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2.75" customHeight="1" x14ac:dyDescent="0.25">
      <c r="A87" s="48"/>
      <c r="B87" s="48"/>
      <c r="C87" s="48"/>
      <c r="D87" s="66"/>
      <c r="E87" s="67"/>
      <c r="F87" s="66"/>
      <c r="G87" s="66"/>
      <c r="H87" s="66"/>
      <c r="I87" s="4"/>
      <c r="J87" s="48"/>
      <c r="K87" s="6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2.75" customHeight="1" x14ac:dyDescent="0.25">
      <c r="A88" s="48"/>
      <c r="B88" s="48"/>
      <c r="C88" s="48"/>
      <c r="D88" s="66"/>
      <c r="E88" s="67"/>
      <c r="F88" s="66"/>
      <c r="G88" s="66"/>
      <c r="H88" s="66"/>
      <c r="I88" s="4"/>
      <c r="J88" s="48"/>
      <c r="K88" s="6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2.75" customHeight="1" x14ac:dyDescent="0.25">
      <c r="A89" s="48"/>
      <c r="B89" s="48"/>
      <c r="C89" s="48"/>
      <c r="D89" s="66"/>
      <c r="E89" s="67"/>
      <c r="F89" s="66"/>
      <c r="G89" s="66"/>
      <c r="H89" s="66"/>
      <c r="I89" s="4"/>
      <c r="J89" s="48"/>
      <c r="K89" s="6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2.75" customHeight="1" x14ac:dyDescent="0.25">
      <c r="A90" s="48"/>
      <c r="B90" s="48"/>
      <c r="C90" s="48"/>
      <c r="D90" s="66"/>
      <c r="E90" s="67"/>
      <c r="F90" s="66"/>
      <c r="G90" s="66"/>
      <c r="H90" s="66"/>
      <c r="I90" s="4"/>
      <c r="J90" s="48"/>
      <c r="K90" s="6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2.75" customHeight="1" x14ac:dyDescent="0.25">
      <c r="A91" s="48"/>
      <c r="B91" s="48"/>
      <c r="C91" s="48"/>
      <c r="D91" s="66"/>
      <c r="E91" s="67"/>
      <c r="F91" s="66"/>
      <c r="G91" s="66"/>
      <c r="H91" s="66"/>
      <c r="I91" s="4"/>
      <c r="J91" s="48"/>
      <c r="K91" s="6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2.75" customHeight="1" x14ac:dyDescent="0.25">
      <c r="A92" s="48"/>
      <c r="B92" s="48"/>
      <c r="C92" s="48"/>
      <c r="D92" s="66"/>
      <c r="E92" s="67"/>
      <c r="F92" s="66"/>
      <c r="G92" s="66"/>
      <c r="H92" s="66"/>
      <c r="I92" s="4"/>
      <c r="J92" s="48"/>
      <c r="K92" s="6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2.75" customHeight="1" x14ac:dyDescent="0.25">
      <c r="A93" s="48"/>
      <c r="B93" s="48"/>
      <c r="C93" s="48"/>
      <c r="D93" s="66"/>
      <c r="E93" s="67"/>
      <c r="F93" s="66"/>
      <c r="G93" s="66"/>
      <c r="H93" s="66"/>
      <c r="I93" s="4"/>
      <c r="J93" s="48"/>
      <c r="K93" s="6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2.75" customHeight="1" x14ac:dyDescent="0.25">
      <c r="A94" s="48"/>
      <c r="B94" s="48"/>
      <c r="C94" s="48"/>
      <c r="D94" s="66"/>
      <c r="E94" s="67"/>
      <c r="F94" s="66"/>
      <c r="G94" s="66"/>
      <c r="H94" s="66"/>
      <c r="I94" s="4"/>
      <c r="J94" s="48"/>
      <c r="K94" s="6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2.75" customHeight="1" x14ac:dyDescent="0.25">
      <c r="A95" s="48"/>
      <c r="B95" s="48"/>
      <c r="C95" s="48"/>
      <c r="D95" s="66"/>
      <c r="E95" s="67"/>
      <c r="F95" s="66"/>
      <c r="G95" s="66"/>
      <c r="H95" s="66"/>
      <c r="I95" s="4"/>
      <c r="J95" s="48"/>
      <c r="K95" s="6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2.75" customHeight="1" x14ac:dyDescent="0.25">
      <c r="A96" s="48"/>
      <c r="B96" s="48"/>
      <c r="C96" s="48"/>
      <c r="D96" s="66"/>
      <c r="E96" s="67"/>
      <c r="F96" s="66"/>
      <c r="G96" s="66"/>
      <c r="H96" s="66"/>
      <c r="I96" s="4"/>
      <c r="J96" s="48"/>
      <c r="K96" s="6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2.75" customHeight="1" x14ac:dyDescent="0.25">
      <c r="A97" s="48"/>
      <c r="B97" s="48"/>
      <c r="C97" s="48"/>
      <c r="D97" s="66"/>
      <c r="E97" s="67"/>
      <c r="F97" s="66"/>
      <c r="G97" s="66"/>
      <c r="H97" s="66"/>
      <c r="I97" s="4"/>
      <c r="J97" s="48"/>
      <c r="K97" s="6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2.75" customHeight="1" x14ac:dyDescent="0.25">
      <c r="A98" s="48"/>
      <c r="B98" s="48"/>
      <c r="C98" s="48"/>
      <c r="D98" s="66"/>
      <c r="E98" s="67"/>
      <c r="F98" s="66"/>
      <c r="G98" s="66"/>
      <c r="H98" s="66"/>
      <c r="I98" s="4"/>
      <c r="J98" s="48"/>
      <c r="K98" s="6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2.75" customHeight="1" x14ac:dyDescent="0.25">
      <c r="A99" s="48"/>
      <c r="B99" s="48"/>
      <c r="C99" s="48"/>
      <c r="D99" s="66"/>
      <c r="E99" s="67"/>
      <c r="F99" s="66"/>
      <c r="G99" s="66"/>
      <c r="H99" s="66"/>
      <c r="I99" s="4"/>
      <c r="J99" s="48"/>
      <c r="K99" s="69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2.75" customHeight="1" x14ac:dyDescent="0.25">
      <c r="A100" s="48"/>
      <c r="B100" s="48"/>
      <c r="C100" s="48"/>
      <c r="D100" s="66"/>
      <c r="E100" s="67"/>
      <c r="F100" s="66"/>
      <c r="G100" s="66"/>
      <c r="H100" s="66"/>
      <c r="I100" s="4"/>
      <c r="J100" s="48"/>
      <c r="K100" s="6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2.75" customHeight="1" x14ac:dyDescent="0.25">
      <c r="A101" s="48"/>
      <c r="B101" s="48"/>
      <c r="C101" s="48"/>
      <c r="D101" s="66"/>
      <c r="E101" s="67"/>
      <c r="F101" s="66"/>
      <c r="G101" s="66"/>
      <c r="H101" s="66"/>
      <c r="I101" s="4"/>
      <c r="J101" s="48"/>
      <c r="K101" s="6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2.75" customHeight="1" x14ac:dyDescent="0.25">
      <c r="A102" s="48"/>
      <c r="B102" s="48"/>
      <c r="C102" s="48"/>
      <c r="D102" s="66"/>
      <c r="E102" s="67"/>
      <c r="F102" s="66"/>
      <c r="G102" s="66"/>
      <c r="H102" s="66"/>
      <c r="I102" s="4"/>
      <c r="J102" s="48"/>
      <c r="K102" s="6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2.75" customHeight="1" x14ac:dyDescent="0.25">
      <c r="A103" s="48"/>
      <c r="B103" s="48"/>
      <c r="C103" s="48"/>
      <c r="D103" s="66"/>
      <c r="E103" s="67"/>
      <c r="F103" s="66"/>
      <c r="G103" s="66"/>
      <c r="H103" s="66"/>
      <c r="I103" s="4"/>
      <c r="J103" s="48"/>
      <c r="K103" s="6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2.75" customHeight="1" x14ac:dyDescent="0.25">
      <c r="A104" s="48"/>
      <c r="B104" s="48"/>
      <c r="C104" s="48"/>
      <c r="D104" s="66"/>
      <c r="E104" s="67"/>
      <c r="F104" s="66"/>
      <c r="G104" s="66"/>
      <c r="H104" s="66"/>
      <c r="I104" s="4"/>
      <c r="J104" s="48"/>
      <c r="K104" s="6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2.75" customHeight="1" x14ac:dyDescent="0.25">
      <c r="A105" s="48"/>
      <c r="B105" s="48"/>
      <c r="C105" s="48"/>
      <c r="D105" s="66"/>
      <c r="E105" s="67"/>
      <c r="F105" s="66"/>
      <c r="G105" s="66"/>
      <c r="H105" s="66"/>
      <c r="I105" s="4"/>
      <c r="J105" s="48"/>
      <c r="K105" s="6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2.75" customHeight="1" x14ac:dyDescent="0.25">
      <c r="A106" s="48"/>
      <c r="B106" s="48"/>
      <c r="C106" s="48"/>
      <c r="D106" s="66"/>
      <c r="E106" s="67"/>
      <c r="F106" s="66"/>
      <c r="G106" s="66"/>
      <c r="H106" s="66"/>
      <c r="I106" s="4"/>
      <c r="J106" s="48"/>
      <c r="K106" s="6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2.75" customHeight="1" x14ac:dyDescent="0.25">
      <c r="A107" s="48"/>
      <c r="B107" s="48"/>
      <c r="C107" s="48"/>
      <c r="D107" s="66"/>
      <c r="E107" s="67"/>
      <c r="F107" s="66"/>
      <c r="G107" s="66"/>
      <c r="H107" s="66"/>
      <c r="I107" s="4"/>
      <c r="J107" s="48"/>
      <c r="K107" s="6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2.75" customHeight="1" x14ac:dyDescent="0.25">
      <c r="A108" s="48"/>
      <c r="B108" s="48"/>
      <c r="C108" s="48"/>
      <c r="D108" s="66"/>
      <c r="E108" s="67"/>
      <c r="F108" s="66"/>
      <c r="G108" s="66"/>
      <c r="H108" s="66"/>
      <c r="I108" s="4"/>
      <c r="J108" s="48"/>
      <c r="K108" s="6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2.75" customHeight="1" x14ac:dyDescent="0.25">
      <c r="A109" s="48"/>
      <c r="B109" s="48"/>
      <c r="C109" s="48"/>
      <c r="D109" s="66"/>
      <c r="E109" s="67"/>
      <c r="F109" s="66"/>
      <c r="G109" s="66"/>
      <c r="H109" s="66"/>
      <c r="I109" s="4"/>
      <c r="J109" s="48"/>
      <c r="K109" s="6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2.75" customHeight="1" x14ac:dyDescent="0.25">
      <c r="A110" s="48"/>
      <c r="B110" s="48"/>
      <c r="C110" s="48"/>
      <c r="D110" s="66"/>
      <c r="E110" s="67"/>
      <c r="F110" s="66"/>
      <c r="G110" s="66"/>
      <c r="H110" s="66"/>
      <c r="I110" s="4"/>
      <c r="J110" s="48"/>
      <c r="K110" s="6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2.75" customHeight="1" x14ac:dyDescent="0.25">
      <c r="A111" s="48"/>
      <c r="B111" s="48"/>
      <c r="C111" s="48"/>
      <c r="D111" s="66"/>
      <c r="E111" s="67"/>
      <c r="F111" s="66"/>
      <c r="G111" s="66"/>
      <c r="H111" s="66"/>
      <c r="I111" s="4"/>
      <c r="J111" s="48"/>
      <c r="K111" s="6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2.75" customHeight="1" x14ac:dyDescent="0.25">
      <c r="A112" s="48"/>
      <c r="B112" s="48"/>
      <c r="C112" s="48"/>
      <c r="D112" s="66"/>
      <c r="E112" s="67"/>
      <c r="F112" s="66"/>
      <c r="G112" s="66"/>
      <c r="H112" s="66"/>
      <c r="I112" s="4"/>
      <c r="J112" s="48"/>
      <c r="K112" s="6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2.75" customHeight="1" x14ac:dyDescent="0.25">
      <c r="A113" s="48"/>
      <c r="B113" s="48"/>
      <c r="C113" s="48"/>
      <c r="D113" s="66"/>
      <c r="E113" s="67"/>
      <c r="F113" s="66"/>
      <c r="G113" s="66"/>
      <c r="H113" s="66"/>
      <c r="I113" s="4"/>
      <c r="J113" s="48"/>
      <c r="K113" s="6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2.75" customHeight="1" x14ac:dyDescent="0.25">
      <c r="A114" s="48"/>
      <c r="B114" s="48"/>
      <c r="C114" s="48"/>
      <c r="D114" s="66"/>
      <c r="E114" s="67"/>
      <c r="F114" s="66"/>
      <c r="G114" s="66"/>
      <c r="H114" s="66"/>
      <c r="I114" s="4"/>
      <c r="J114" s="48"/>
      <c r="K114" s="6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2.75" customHeight="1" x14ac:dyDescent="0.25">
      <c r="A115" s="48"/>
      <c r="B115" s="48"/>
      <c r="C115" s="48"/>
      <c r="D115" s="66"/>
      <c r="E115" s="67"/>
      <c r="F115" s="66"/>
      <c r="G115" s="66"/>
      <c r="H115" s="66"/>
      <c r="I115" s="4"/>
      <c r="J115" s="48"/>
      <c r="K115" s="69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2.75" customHeight="1" x14ac:dyDescent="0.25">
      <c r="A116" s="48"/>
      <c r="B116" s="48"/>
      <c r="C116" s="48"/>
      <c r="D116" s="66"/>
      <c r="E116" s="67"/>
      <c r="F116" s="66"/>
      <c r="G116" s="66"/>
      <c r="H116" s="66"/>
      <c r="I116" s="4"/>
      <c r="J116" s="48"/>
      <c r="K116" s="69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2.75" customHeight="1" x14ac:dyDescent="0.25">
      <c r="A117" s="48"/>
      <c r="B117" s="48"/>
      <c r="C117" s="48"/>
      <c r="D117" s="66"/>
      <c r="E117" s="67"/>
      <c r="F117" s="66"/>
      <c r="G117" s="66"/>
      <c r="H117" s="66"/>
      <c r="I117" s="4"/>
      <c r="J117" s="48"/>
      <c r="K117" s="69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2.75" customHeight="1" x14ac:dyDescent="0.25">
      <c r="A118" s="48"/>
      <c r="B118" s="48"/>
      <c r="C118" s="48"/>
      <c r="D118" s="66"/>
      <c r="E118" s="67"/>
      <c r="F118" s="66"/>
      <c r="G118" s="66"/>
      <c r="H118" s="66"/>
      <c r="I118" s="4"/>
      <c r="J118" s="48"/>
      <c r="K118" s="69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2.75" customHeight="1" x14ac:dyDescent="0.25">
      <c r="A119" s="48"/>
      <c r="B119" s="48"/>
      <c r="C119" s="48"/>
      <c r="D119" s="66"/>
      <c r="E119" s="67"/>
      <c r="F119" s="66"/>
      <c r="G119" s="66"/>
      <c r="H119" s="66"/>
      <c r="I119" s="4"/>
      <c r="J119" s="48"/>
      <c r="K119" s="69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2.75" customHeight="1" x14ac:dyDescent="0.25">
      <c r="A120" s="48"/>
      <c r="B120" s="48"/>
      <c r="C120" s="48"/>
      <c r="D120" s="66"/>
      <c r="E120" s="67"/>
      <c r="F120" s="66"/>
      <c r="G120" s="66"/>
      <c r="H120" s="66"/>
      <c r="I120" s="4"/>
      <c r="J120" s="48"/>
      <c r="K120" s="69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2.75" customHeight="1" x14ac:dyDescent="0.25">
      <c r="A121" s="48"/>
      <c r="B121" s="48"/>
      <c r="C121" s="48"/>
      <c r="D121" s="66"/>
      <c r="E121" s="67"/>
      <c r="F121" s="66"/>
      <c r="G121" s="66"/>
      <c r="H121" s="66"/>
      <c r="I121" s="4"/>
      <c r="J121" s="48"/>
      <c r="K121" s="69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2.75" customHeight="1" x14ac:dyDescent="0.25">
      <c r="A122" s="48"/>
      <c r="B122" s="48"/>
      <c r="C122" s="48"/>
      <c r="D122" s="66"/>
      <c r="E122" s="67"/>
      <c r="F122" s="66"/>
      <c r="G122" s="66"/>
      <c r="H122" s="66"/>
      <c r="I122" s="4"/>
      <c r="J122" s="48"/>
      <c r="K122" s="69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2.75" customHeight="1" x14ac:dyDescent="0.25">
      <c r="A123" s="48"/>
      <c r="B123" s="48"/>
      <c r="C123" s="48"/>
      <c r="D123" s="66"/>
      <c r="E123" s="67"/>
      <c r="F123" s="66"/>
      <c r="G123" s="66"/>
      <c r="H123" s="66"/>
      <c r="I123" s="4"/>
      <c r="J123" s="48"/>
      <c r="K123" s="69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2.75" customHeight="1" x14ac:dyDescent="0.25">
      <c r="A124" s="48"/>
      <c r="B124" s="48"/>
      <c r="C124" s="48"/>
      <c r="D124" s="66"/>
      <c r="E124" s="67"/>
      <c r="F124" s="66"/>
      <c r="G124" s="66"/>
      <c r="H124" s="66"/>
      <c r="I124" s="4"/>
      <c r="J124" s="48"/>
      <c r="K124" s="69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2.75" customHeight="1" x14ac:dyDescent="0.25">
      <c r="A125" s="48"/>
      <c r="B125" s="48"/>
      <c r="C125" s="48"/>
      <c r="D125" s="66"/>
      <c r="E125" s="67"/>
      <c r="F125" s="66"/>
      <c r="G125" s="66"/>
      <c r="H125" s="66"/>
      <c r="I125" s="4"/>
      <c r="J125" s="48"/>
      <c r="K125" s="69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2.75" customHeight="1" x14ac:dyDescent="0.25">
      <c r="A126" s="48"/>
      <c r="B126" s="48"/>
      <c r="C126" s="48"/>
      <c r="D126" s="66"/>
      <c r="E126" s="67"/>
      <c r="F126" s="66"/>
      <c r="G126" s="66"/>
      <c r="H126" s="66"/>
      <c r="I126" s="4"/>
      <c r="J126" s="48"/>
      <c r="K126" s="69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2.75" customHeight="1" x14ac:dyDescent="0.25">
      <c r="A127" s="48"/>
      <c r="B127" s="48"/>
      <c r="C127" s="48"/>
      <c r="D127" s="66"/>
      <c r="E127" s="67"/>
      <c r="F127" s="66"/>
      <c r="G127" s="66"/>
      <c r="H127" s="66"/>
      <c r="I127" s="4"/>
      <c r="J127" s="48"/>
      <c r="K127" s="69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2.75" customHeight="1" x14ac:dyDescent="0.25">
      <c r="A128" s="48"/>
      <c r="B128" s="48"/>
      <c r="C128" s="48"/>
      <c r="D128" s="66"/>
      <c r="E128" s="67"/>
      <c r="F128" s="66"/>
      <c r="G128" s="66"/>
      <c r="H128" s="66"/>
      <c r="I128" s="4"/>
      <c r="J128" s="48"/>
      <c r="K128" s="69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2.75" customHeight="1" x14ac:dyDescent="0.25">
      <c r="A129" s="48"/>
      <c r="B129" s="48"/>
      <c r="C129" s="48"/>
      <c r="D129" s="66"/>
      <c r="E129" s="67"/>
      <c r="F129" s="66"/>
      <c r="G129" s="66"/>
      <c r="H129" s="66"/>
      <c r="I129" s="4"/>
      <c r="J129" s="48"/>
      <c r="K129" s="69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2.75" customHeight="1" x14ac:dyDescent="0.25">
      <c r="A130" s="48"/>
      <c r="B130" s="48"/>
      <c r="C130" s="48"/>
      <c r="D130" s="66"/>
      <c r="E130" s="67"/>
      <c r="F130" s="66"/>
      <c r="G130" s="66"/>
      <c r="H130" s="66"/>
      <c r="I130" s="4"/>
      <c r="J130" s="48"/>
      <c r="K130" s="69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2.75" customHeight="1" x14ac:dyDescent="0.25">
      <c r="A131" s="48"/>
      <c r="B131" s="48"/>
      <c r="C131" s="48"/>
      <c r="D131" s="66"/>
      <c r="E131" s="67"/>
      <c r="F131" s="66"/>
      <c r="G131" s="66"/>
      <c r="H131" s="66"/>
      <c r="I131" s="4"/>
      <c r="J131" s="48"/>
      <c r="K131" s="69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2.75" customHeight="1" x14ac:dyDescent="0.25">
      <c r="A132" s="48"/>
      <c r="B132" s="48"/>
      <c r="C132" s="48"/>
      <c r="D132" s="66"/>
      <c r="E132" s="67"/>
      <c r="F132" s="66"/>
      <c r="G132" s="66"/>
      <c r="H132" s="66"/>
      <c r="I132" s="4"/>
      <c r="J132" s="48"/>
      <c r="K132" s="69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2.75" customHeight="1" x14ac:dyDescent="0.25">
      <c r="A133" s="48"/>
      <c r="B133" s="48"/>
      <c r="C133" s="48"/>
      <c r="D133" s="66"/>
      <c r="E133" s="67"/>
      <c r="F133" s="66"/>
      <c r="G133" s="66"/>
      <c r="H133" s="66"/>
      <c r="I133" s="4"/>
      <c r="J133" s="48"/>
      <c r="K133" s="69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2.75" customHeight="1" x14ac:dyDescent="0.25">
      <c r="A134" s="48"/>
      <c r="B134" s="48"/>
      <c r="C134" s="48"/>
      <c r="D134" s="66"/>
      <c r="E134" s="67"/>
      <c r="F134" s="66"/>
      <c r="G134" s="66"/>
      <c r="H134" s="66"/>
      <c r="I134" s="4"/>
      <c r="J134" s="48"/>
      <c r="K134" s="69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2.75" customHeight="1" x14ac:dyDescent="0.25">
      <c r="A135" s="48"/>
      <c r="B135" s="48"/>
      <c r="C135" s="48"/>
      <c r="D135" s="66"/>
      <c r="E135" s="67"/>
      <c r="F135" s="66"/>
      <c r="G135" s="66"/>
      <c r="H135" s="66"/>
      <c r="I135" s="4"/>
      <c r="J135" s="48"/>
      <c r="K135" s="69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2.75" customHeight="1" x14ac:dyDescent="0.25">
      <c r="A136" s="48"/>
      <c r="B136" s="48"/>
      <c r="C136" s="48"/>
      <c r="D136" s="66"/>
      <c r="E136" s="67"/>
      <c r="F136" s="66"/>
      <c r="G136" s="66"/>
      <c r="H136" s="66"/>
      <c r="I136" s="4"/>
      <c r="J136" s="48"/>
      <c r="K136" s="69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2.75" customHeight="1" x14ac:dyDescent="0.25">
      <c r="A137" s="48"/>
      <c r="B137" s="48"/>
      <c r="C137" s="48"/>
      <c r="D137" s="66"/>
      <c r="E137" s="67"/>
      <c r="F137" s="66"/>
      <c r="G137" s="66"/>
      <c r="H137" s="66"/>
      <c r="I137" s="4"/>
      <c r="J137" s="48"/>
      <c r="K137" s="69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2.75" customHeight="1" x14ac:dyDescent="0.25">
      <c r="A138" s="48"/>
      <c r="B138" s="48"/>
      <c r="C138" s="48"/>
      <c r="D138" s="66"/>
      <c r="E138" s="67"/>
      <c r="F138" s="66"/>
      <c r="G138" s="66"/>
      <c r="H138" s="66"/>
      <c r="I138" s="4"/>
      <c r="J138" s="48"/>
      <c r="K138" s="69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2.75" customHeight="1" x14ac:dyDescent="0.25">
      <c r="A139" s="48"/>
      <c r="B139" s="48"/>
      <c r="C139" s="48"/>
      <c r="D139" s="66"/>
      <c r="E139" s="67"/>
      <c r="F139" s="66"/>
      <c r="G139" s="66"/>
      <c r="H139" s="66"/>
      <c r="I139" s="4"/>
      <c r="J139" s="48"/>
      <c r="K139" s="69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2.75" customHeight="1" x14ac:dyDescent="0.25">
      <c r="A140" s="48"/>
      <c r="B140" s="48"/>
      <c r="C140" s="48"/>
      <c r="D140" s="66"/>
      <c r="E140" s="67"/>
      <c r="F140" s="66"/>
      <c r="G140" s="66"/>
      <c r="H140" s="66"/>
      <c r="I140" s="4"/>
      <c r="J140" s="48"/>
      <c r="K140" s="69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2.75" customHeight="1" x14ac:dyDescent="0.25">
      <c r="A141" s="48"/>
      <c r="B141" s="48"/>
      <c r="C141" s="48"/>
      <c r="D141" s="66"/>
      <c r="E141" s="67"/>
      <c r="F141" s="66"/>
      <c r="G141" s="66"/>
      <c r="H141" s="66"/>
      <c r="I141" s="4"/>
      <c r="J141" s="48"/>
      <c r="K141" s="69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2.75" customHeight="1" x14ac:dyDescent="0.25">
      <c r="A142" s="48"/>
      <c r="B142" s="48"/>
      <c r="C142" s="48"/>
      <c r="D142" s="66"/>
      <c r="E142" s="67"/>
      <c r="F142" s="66"/>
      <c r="G142" s="66"/>
      <c r="H142" s="66"/>
      <c r="I142" s="4"/>
      <c r="J142" s="48"/>
      <c r="K142" s="69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2.75" customHeight="1" x14ac:dyDescent="0.25">
      <c r="A143" s="48"/>
      <c r="B143" s="48"/>
      <c r="C143" s="48"/>
      <c r="D143" s="66"/>
      <c r="E143" s="67"/>
      <c r="F143" s="66"/>
      <c r="G143" s="66"/>
      <c r="H143" s="66"/>
      <c r="I143" s="4"/>
      <c r="J143" s="48"/>
      <c r="K143" s="69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2.75" customHeight="1" x14ac:dyDescent="0.25">
      <c r="A144" s="48"/>
      <c r="B144" s="48"/>
      <c r="C144" s="48"/>
      <c r="D144" s="66"/>
      <c r="E144" s="67"/>
      <c r="F144" s="66"/>
      <c r="G144" s="66"/>
      <c r="H144" s="66"/>
      <c r="I144" s="4"/>
      <c r="J144" s="48"/>
      <c r="K144" s="69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2.75" customHeight="1" x14ac:dyDescent="0.25">
      <c r="A145" s="48"/>
      <c r="B145" s="48"/>
      <c r="C145" s="48"/>
      <c r="D145" s="66"/>
      <c r="E145" s="67"/>
      <c r="F145" s="66"/>
      <c r="G145" s="66"/>
      <c r="H145" s="66"/>
      <c r="I145" s="4"/>
      <c r="J145" s="48"/>
      <c r="K145" s="69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2.75" customHeight="1" x14ac:dyDescent="0.25">
      <c r="A146" s="48"/>
      <c r="B146" s="48"/>
      <c r="C146" s="48"/>
      <c r="D146" s="66"/>
      <c r="E146" s="67"/>
      <c r="F146" s="66"/>
      <c r="G146" s="66"/>
      <c r="H146" s="66"/>
      <c r="I146" s="4"/>
      <c r="J146" s="48"/>
      <c r="K146" s="69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2.75" customHeight="1" x14ac:dyDescent="0.25">
      <c r="A147" s="48"/>
      <c r="B147" s="48"/>
      <c r="C147" s="48"/>
      <c r="D147" s="66"/>
      <c r="E147" s="67"/>
      <c r="F147" s="66"/>
      <c r="G147" s="66"/>
      <c r="H147" s="66"/>
      <c r="I147" s="4"/>
      <c r="J147" s="48"/>
      <c r="K147" s="69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2.75" customHeight="1" x14ac:dyDescent="0.25">
      <c r="A148" s="48"/>
      <c r="B148" s="48"/>
      <c r="C148" s="48"/>
      <c r="D148" s="66"/>
      <c r="E148" s="67"/>
      <c r="F148" s="66"/>
      <c r="G148" s="66"/>
      <c r="H148" s="66"/>
      <c r="I148" s="4"/>
      <c r="J148" s="48"/>
      <c r="K148" s="69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2.75" customHeight="1" x14ac:dyDescent="0.25">
      <c r="A149" s="48"/>
      <c r="B149" s="48"/>
      <c r="C149" s="48"/>
      <c r="D149" s="66"/>
      <c r="E149" s="67"/>
      <c r="F149" s="66"/>
      <c r="G149" s="66"/>
      <c r="H149" s="66"/>
      <c r="I149" s="4"/>
      <c r="J149" s="48"/>
      <c r="K149" s="69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2.75" customHeight="1" x14ac:dyDescent="0.25">
      <c r="A150" s="48"/>
      <c r="B150" s="48"/>
      <c r="C150" s="48"/>
      <c r="D150" s="66"/>
      <c r="E150" s="67"/>
      <c r="F150" s="66"/>
      <c r="G150" s="66"/>
      <c r="H150" s="66"/>
      <c r="I150" s="4"/>
      <c r="J150" s="48"/>
      <c r="K150" s="69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2.75" customHeight="1" x14ac:dyDescent="0.25">
      <c r="A151" s="48"/>
      <c r="B151" s="48"/>
      <c r="C151" s="48"/>
      <c r="D151" s="66"/>
      <c r="E151" s="67"/>
      <c r="F151" s="66"/>
      <c r="G151" s="66"/>
      <c r="H151" s="66"/>
      <c r="I151" s="4"/>
      <c r="J151" s="48"/>
      <c r="K151" s="69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2.75" customHeight="1" x14ac:dyDescent="0.25">
      <c r="A152" s="48"/>
      <c r="B152" s="48"/>
      <c r="C152" s="48"/>
      <c r="D152" s="66"/>
      <c r="E152" s="67"/>
      <c r="F152" s="66"/>
      <c r="G152" s="66"/>
      <c r="H152" s="66"/>
      <c r="I152" s="4"/>
      <c r="J152" s="48"/>
      <c r="K152" s="69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2.75" customHeight="1" x14ac:dyDescent="0.25">
      <c r="A153" s="48"/>
      <c r="B153" s="48"/>
      <c r="C153" s="48"/>
      <c r="D153" s="66"/>
      <c r="E153" s="67"/>
      <c r="F153" s="66"/>
      <c r="G153" s="66"/>
      <c r="H153" s="66"/>
      <c r="I153" s="4"/>
      <c r="J153" s="48"/>
      <c r="K153" s="69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2.75" customHeight="1" x14ac:dyDescent="0.25">
      <c r="A154" s="48"/>
      <c r="B154" s="48"/>
      <c r="C154" s="48"/>
      <c r="D154" s="66"/>
      <c r="E154" s="67"/>
      <c r="F154" s="66"/>
      <c r="G154" s="66"/>
      <c r="H154" s="66"/>
      <c r="I154" s="4"/>
      <c r="J154" s="48"/>
      <c r="K154" s="69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2.75" customHeight="1" x14ac:dyDescent="0.25">
      <c r="A155" s="48"/>
      <c r="B155" s="48"/>
      <c r="C155" s="48"/>
      <c r="D155" s="66"/>
      <c r="E155" s="67"/>
      <c r="F155" s="66"/>
      <c r="G155" s="66"/>
      <c r="H155" s="66"/>
      <c r="I155" s="4"/>
      <c r="J155" s="48"/>
      <c r="K155" s="69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2.75" customHeight="1" x14ac:dyDescent="0.25">
      <c r="A156" s="48"/>
      <c r="B156" s="48"/>
      <c r="C156" s="48"/>
      <c r="D156" s="66"/>
      <c r="E156" s="67"/>
      <c r="F156" s="66"/>
      <c r="G156" s="66"/>
      <c r="H156" s="66"/>
      <c r="I156" s="4"/>
      <c r="J156" s="48"/>
      <c r="K156" s="69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2.75" customHeight="1" x14ac:dyDescent="0.25">
      <c r="A157" s="48"/>
      <c r="B157" s="48"/>
      <c r="C157" s="48"/>
      <c r="D157" s="66"/>
      <c r="E157" s="67"/>
      <c r="F157" s="66"/>
      <c r="G157" s="66"/>
      <c r="H157" s="66"/>
      <c r="I157" s="4"/>
      <c r="J157" s="48"/>
      <c r="K157" s="69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2.75" customHeight="1" x14ac:dyDescent="0.25">
      <c r="A158" s="48"/>
      <c r="B158" s="48"/>
      <c r="C158" s="48"/>
      <c r="D158" s="66"/>
      <c r="E158" s="67"/>
      <c r="F158" s="66"/>
      <c r="G158" s="66"/>
      <c r="H158" s="66"/>
      <c r="I158" s="4"/>
      <c r="J158" s="48"/>
      <c r="K158" s="69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2.75" customHeight="1" x14ac:dyDescent="0.25">
      <c r="A159" s="48"/>
      <c r="B159" s="48"/>
      <c r="C159" s="48"/>
      <c r="D159" s="66"/>
      <c r="E159" s="67"/>
      <c r="F159" s="66"/>
      <c r="G159" s="66"/>
      <c r="H159" s="66"/>
      <c r="I159" s="4"/>
      <c r="J159" s="48"/>
      <c r="K159" s="69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2.75" customHeight="1" x14ac:dyDescent="0.25">
      <c r="A160" s="48"/>
      <c r="B160" s="48"/>
      <c r="C160" s="48"/>
      <c r="D160" s="66"/>
      <c r="E160" s="67"/>
      <c r="F160" s="66"/>
      <c r="G160" s="66"/>
      <c r="H160" s="66"/>
      <c r="I160" s="4"/>
      <c r="J160" s="48"/>
      <c r="K160" s="69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2.75" customHeight="1" x14ac:dyDescent="0.25">
      <c r="A161" s="48"/>
      <c r="B161" s="48"/>
      <c r="C161" s="48"/>
      <c r="D161" s="66"/>
      <c r="E161" s="67"/>
      <c r="F161" s="66"/>
      <c r="G161" s="66"/>
      <c r="H161" s="66"/>
      <c r="I161" s="4"/>
      <c r="J161" s="48"/>
      <c r="K161" s="69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2.75" customHeight="1" x14ac:dyDescent="0.25">
      <c r="A162" s="48"/>
      <c r="B162" s="48"/>
      <c r="C162" s="48"/>
      <c r="D162" s="66"/>
      <c r="E162" s="67"/>
      <c r="F162" s="66"/>
      <c r="G162" s="66"/>
      <c r="H162" s="66"/>
      <c r="I162" s="4"/>
      <c r="J162" s="48"/>
      <c r="K162" s="69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2.75" customHeight="1" x14ac:dyDescent="0.25">
      <c r="A163" s="48"/>
      <c r="B163" s="48"/>
      <c r="C163" s="48"/>
      <c r="D163" s="66"/>
      <c r="E163" s="67"/>
      <c r="F163" s="66"/>
      <c r="G163" s="66"/>
      <c r="H163" s="66"/>
      <c r="I163" s="4"/>
      <c r="J163" s="48"/>
      <c r="K163" s="69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2.75" customHeight="1" x14ac:dyDescent="0.25">
      <c r="A164" s="48"/>
      <c r="B164" s="48"/>
      <c r="C164" s="48"/>
      <c r="D164" s="66"/>
      <c r="E164" s="67"/>
      <c r="F164" s="66"/>
      <c r="G164" s="66"/>
      <c r="H164" s="66"/>
      <c r="I164" s="4"/>
      <c r="J164" s="48"/>
      <c r="K164" s="69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2.75" customHeight="1" x14ac:dyDescent="0.25">
      <c r="A165" s="48"/>
      <c r="B165" s="48"/>
      <c r="C165" s="48"/>
      <c r="D165" s="66"/>
      <c r="E165" s="67"/>
      <c r="F165" s="66"/>
      <c r="G165" s="66"/>
      <c r="H165" s="66"/>
      <c r="I165" s="4"/>
      <c r="J165" s="48"/>
      <c r="K165" s="69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2.75" customHeight="1" x14ac:dyDescent="0.25">
      <c r="A166" s="48"/>
      <c r="B166" s="48"/>
      <c r="C166" s="48"/>
      <c r="D166" s="66"/>
      <c r="E166" s="67"/>
      <c r="F166" s="66"/>
      <c r="G166" s="66"/>
      <c r="H166" s="66"/>
      <c r="I166" s="4"/>
      <c r="J166" s="48"/>
      <c r="K166" s="69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2.75" customHeight="1" x14ac:dyDescent="0.25">
      <c r="A167" s="48"/>
      <c r="B167" s="48"/>
      <c r="C167" s="48"/>
      <c r="D167" s="66"/>
      <c r="E167" s="67"/>
      <c r="F167" s="66"/>
      <c r="G167" s="66"/>
      <c r="H167" s="66"/>
      <c r="I167" s="4"/>
      <c r="J167" s="48"/>
      <c r="K167" s="69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2.75" customHeight="1" x14ac:dyDescent="0.25">
      <c r="A168" s="48"/>
      <c r="B168" s="48"/>
      <c r="C168" s="48"/>
      <c r="D168" s="66"/>
      <c r="E168" s="67"/>
      <c r="F168" s="66"/>
      <c r="G168" s="66"/>
      <c r="H168" s="66"/>
      <c r="I168" s="4"/>
      <c r="J168" s="48"/>
      <c r="K168" s="69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2.75" customHeight="1" x14ac:dyDescent="0.25">
      <c r="A169" s="48"/>
      <c r="B169" s="48"/>
      <c r="C169" s="48"/>
      <c r="D169" s="66"/>
      <c r="E169" s="67"/>
      <c r="F169" s="66"/>
      <c r="G169" s="66"/>
      <c r="H169" s="66"/>
      <c r="I169" s="4"/>
      <c r="J169" s="48"/>
      <c r="K169" s="69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2.75" customHeight="1" x14ac:dyDescent="0.25">
      <c r="A170" s="48"/>
      <c r="B170" s="48"/>
      <c r="C170" s="48"/>
      <c r="D170" s="66"/>
      <c r="E170" s="67"/>
      <c r="F170" s="66"/>
      <c r="G170" s="66"/>
      <c r="H170" s="66"/>
      <c r="I170" s="4"/>
      <c r="J170" s="48"/>
      <c r="K170" s="69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2.75" customHeight="1" x14ac:dyDescent="0.25">
      <c r="A171" s="48"/>
      <c r="B171" s="48"/>
      <c r="C171" s="48"/>
      <c r="D171" s="66"/>
      <c r="E171" s="67"/>
      <c r="F171" s="66"/>
      <c r="G171" s="66"/>
      <c r="H171" s="66"/>
      <c r="I171" s="4"/>
      <c r="J171" s="48"/>
      <c r="K171" s="69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2.75" customHeight="1" x14ac:dyDescent="0.25">
      <c r="A172" s="48"/>
      <c r="B172" s="48"/>
      <c r="C172" s="48"/>
      <c r="D172" s="66"/>
      <c r="E172" s="67"/>
      <c r="F172" s="66"/>
      <c r="G172" s="66"/>
      <c r="H172" s="66"/>
      <c r="I172" s="4"/>
      <c r="J172" s="48"/>
      <c r="K172" s="69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2.75" customHeight="1" x14ac:dyDescent="0.25">
      <c r="A173" s="48"/>
      <c r="B173" s="48"/>
      <c r="C173" s="48"/>
      <c r="D173" s="66"/>
      <c r="E173" s="67"/>
      <c r="F173" s="66"/>
      <c r="G173" s="66"/>
      <c r="H173" s="66"/>
      <c r="I173" s="4"/>
      <c r="J173" s="48"/>
      <c r="K173" s="69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2.75" customHeight="1" x14ac:dyDescent="0.25">
      <c r="A174" s="48"/>
      <c r="B174" s="48"/>
      <c r="C174" s="48"/>
      <c r="D174" s="66"/>
      <c r="E174" s="67"/>
      <c r="F174" s="66"/>
      <c r="G174" s="66"/>
      <c r="H174" s="66"/>
      <c r="I174" s="4"/>
      <c r="J174" s="48"/>
      <c r="K174" s="69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2.75" customHeight="1" x14ac:dyDescent="0.25">
      <c r="A175" s="48"/>
      <c r="B175" s="48"/>
      <c r="C175" s="48"/>
      <c r="D175" s="66"/>
      <c r="E175" s="67"/>
      <c r="F175" s="66"/>
      <c r="G175" s="66"/>
      <c r="H175" s="66"/>
      <c r="I175" s="4"/>
      <c r="J175" s="48"/>
      <c r="K175" s="69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2.75" customHeight="1" x14ac:dyDescent="0.25">
      <c r="A176" s="48"/>
      <c r="B176" s="48"/>
      <c r="C176" s="48"/>
      <c r="D176" s="66"/>
      <c r="E176" s="67"/>
      <c r="F176" s="66"/>
      <c r="G176" s="66"/>
      <c r="H176" s="66"/>
      <c r="I176" s="4"/>
      <c r="J176" s="48"/>
      <c r="K176" s="69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2.75" customHeight="1" x14ac:dyDescent="0.25">
      <c r="A177" s="48"/>
      <c r="B177" s="48"/>
      <c r="C177" s="48"/>
      <c r="D177" s="66"/>
      <c r="E177" s="67"/>
      <c r="F177" s="66"/>
      <c r="G177" s="66"/>
      <c r="H177" s="66"/>
      <c r="I177" s="4"/>
      <c r="J177" s="48"/>
      <c r="K177" s="69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2.75" customHeight="1" x14ac:dyDescent="0.25">
      <c r="A178" s="48"/>
      <c r="B178" s="48"/>
      <c r="C178" s="48"/>
      <c r="D178" s="66"/>
      <c r="E178" s="67"/>
      <c r="F178" s="66"/>
      <c r="G178" s="66"/>
      <c r="H178" s="66"/>
      <c r="I178" s="4"/>
      <c r="J178" s="48"/>
      <c r="K178" s="69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2.75" customHeight="1" x14ac:dyDescent="0.25">
      <c r="A179" s="48"/>
      <c r="B179" s="48"/>
      <c r="C179" s="48"/>
      <c r="D179" s="66"/>
      <c r="E179" s="67"/>
      <c r="F179" s="66"/>
      <c r="G179" s="66"/>
      <c r="H179" s="66"/>
      <c r="I179" s="4"/>
      <c r="J179" s="48"/>
      <c r="K179" s="69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2.75" customHeight="1" x14ac:dyDescent="0.25">
      <c r="A180" s="48"/>
      <c r="B180" s="48"/>
      <c r="C180" s="48"/>
      <c r="D180" s="66"/>
      <c r="E180" s="67"/>
      <c r="F180" s="66"/>
      <c r="G180" s="66"/>
      <c r="H180" s="66"/>
      <c r="I180" s="4"/>
      <c r="J180" s="48"/>
      <c r="K180" s="69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2.75" customHeight="1" x14ac:dyDescent="0.25">
      <c r="A181" s="48"/>
      <c r="B181" s="48"/>
      <c r="C181" s="48"/>
      <c r="D181" s="66"/>
      <c r="E181" s="67"/>
      <c r="F181" s="66"/>
      <c r="G181" s="66"/>
      <c r="H181" s="66"/>
      <c r="I181" s="4"/>
      <c r="J181" s="48"/>
      <c r="K181" s="69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2.75" customHeight="1" x14ac:dyDescent="0.25">
      <c r="A182" s="48"/>
      <c r="B182" s="48"/>
      <c r="C182" s="48"/>
      <c r="D182" s="66"/>
      <c r="E182" s="67"/>
      <c r="F182" s="66"/>
      <c r="G182" s="66"/>
      <c r="H182" s="66"/>
      <c r="I182" s="4"/>
      <c r="J182" s="48"/>
      <c r="K182" s="69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2.75" customHeight="1" x14ac:dyDescent="0.25">
      <c r="A183" s="48"/>
      <c r="B183" s="48"/>
      <c r="C183" s="48"/>
      <c r="D183" s="66"/>
      <c r="E183" s="67"/>
      <c r="F183" s="66"/>
      <c r="G183" s="66"/>
      <c r="H183" s="66"/>
      <c r="I183" s="4"/>
      <c r="J183" s="48"/>
      <c r="K183" s="69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2.75" customHeight="1" x14ac:dyDescent="0.25">
      <c r="A184" s="48"/>
      <c r="B184" s="48"/>
      <c r="C184" s="48"/>
      <c r="D184" s="66"/>
      <c r="E184" s="67"/>
      <c r="F184" s="66"/>
      <c r="G184" s="66"/>
      <c r="H184" s="66"/>
      <c r="I184" s="4"/>
      <c r="J184" s="48"/>
      <c r="K184" s="69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2.75" customHeight="1" x14ac:dyDescent="0.25">
      <c r="A185" s="48"/>
      <c r="B185" s="48"/>
      <c r="C185" s="48"/>
      <c r="D185" s="66"/>
      <c r="E185" s="67"/>
      <c r="F185" s="66"/>
      <c r="G185" s="66"/>
      <c r="H185" s="66"/>
      <c r="I185" s="4"/>
      <c r="J185" s="48"/>
      <c r="K185" s="69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2.75" customHeight="1" x14ac:dyDescent="0.25">
      <c r="A186" s="48"/>
      <c r="B186" s="48"/>
      <c r="C186" s="48"/>
      <c r="D186" s="66"/>
      <c r="E186" s="67"/>
      <c r="F186" s="66"/>
      <c r="G186" s="66"/>
      <c r="H186" s="66"/>
      <c r="I186" s="4"/>
      <c r="J186" s="48"/>
      <c r="K186" s="69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2.75" customHeight="1" x14ac:dyDescent="0.25">
      <c r="A187" s="48"/>
      <c r="B187" s="48"/>
      <c r="C187" s="48"/>
      <c r="D187" s="66"/>
      <c r="E187" s="67"/>
      <c r="F187" s="66"/>
      <c r="G187" s="66"/>
      <c r="H187" s="66"/>
      <c r="I187" s="4"/>
      <c r="J187" s="48"/>
      <c r="K187" s="69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2.75" customHeight="1" x14ac:dyDescent="0.25">
      <c r="A188" s="48"/>
      <c r="B188" s="48"/>
      <c r="C188" s="48"/>
      <c r="D188" s="66"/>
      <c r="E188" s="67"/>
      <c r="F188" s="66"/>
      <c r="G188" s="66"/>
      <c r="H188" s="66"/>
      <c r="I188" s="4"/>
      <c r="J188" s="48"/>
      <c r="K188" s="69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2.75" customHeight="1" x14ac:dyDescent="0.25">
      <c r="A189" s="48"/>
      <c r="B189" s="48"/>
      <c r="C189" s="48"/>
      <c r="D189" s="66"/>
      <c r="E189" s="67"/>
      <c r="F189" s="66"/>
      <c r="G189" s="66"/>
      <c r="H189" s="66"/>
      <c r="I189" s="4"/>
      <c r="J189" s="48"/>
      <c r="K189" s="69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2.75" customHeight="1" x14ac:dyDescent="0.25">
      <c r="A190" s="48"/>
      <c r="B190" s="48"/>
      <c r="C190" s="48"/>
      <c r="D190" s="66"/>
      <c r="E190" s="67"/>
      <c r="F190" s="66"/>
      <c r="G190" s="66"/>
      <c r="H190" s="66"/>
      <c r="I190" s="4"/>
      <c r="J190" s="48"/>
      <c r="K190" s="69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2.75" customHeight="1" x14ac:dyDescent="0.25">
      <c r="A191" s="48"/>
      <c r="B191" s="48"/>
      <c r="C191" s="48"/>
      <c r="D191" s="66"/>
      <c r="E191" s="67"/>
      <c r="F191" s="66"/>
      <c r="G191" s="66"/>
      <c r="H191" s="66"/>
      <c r="I191" s="4"/>
      <c r="J191" s="48"/>
      <c r="K191" s="69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2.75" customHeight="1" x14ac:dyDescent="0.25">
      <c r="A192" s="48"/>
      <c r="B192" s="48"/>
      <c r="C192" s="48"/>
      <c r="D192" s="66"/>
      <c r="E192" s="67"/>
      <c r="F192" s="66"/>
      <c r="G192" s="66"/>
      <c r="H192" s="66"/>
      <c r="I192" s="4"/>
      <c r="J192" s="48"/>
      <c r="K192" s="69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2.75" customHeight="1" x14ac:dyDescent="0.25">
      <c r="A193" s="48"/>
      <c r="B193" s="48"/>
      <c r="C193" s="48"/>
      <c r="D193" s="66"/>
      <c r="E193" s="67"/>
      <c r="F193" s="66"/>
      <c r="G193" s="66"/>
      <c r="H193" s="66"/>
      <c r="I193" s="4"/>
      <c r="J193" s="48"/>
      <c r="K193" s="69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2.75" customHeight="1" x14ac:dyDescent="0.25">
      <c r="A194" s="48"/>
      <c r="B194" s="48"/>
      <c r="C194" s="48"/>
      <c r="D194" s="66"/>
      <c r="E194" s="67"/>
      <c r="F194" s="66"/>
      <c r="G194" s="66"/>
      <c r="H194" s="66"/>
      <c r="I194" s="4"/>
      <c r="J194" s="48"/>
      <c r="K194" s="69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2.75" customHeight="1" x14ac:dyDescent="0.25">
      <c r="A195" s="48"/>
      <c r="B195" s="48"/>
      <c r="C195" s="48"/>
      <c r="D195" s="66"/>
      <c r="E195" s="67"/>
      <c r="F195" s="66"/>
      <c r="G195" s="66"/>
      <c r="H195" s="66"/>
      <c r="I195" s="4"/>
      <c r="J195" s="48"/>
      <c r="K195" s="69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2.75" customHeight="1" x14ac:dyDescent="0.25">
      <c r="A196" s="48"/>
      <c r="B196" s="48"/>
      <c r="C196" s="48"/>
      <c r="D196" s="66"/>
      <c r="E196" s="67"/>
      <c r="F196" s="66"/>
      <c r="G196" s="66"/>
      <c r="H196" s="66"/>
      <c r="I196" s="4"/>
      <c r="J196" s="48"/>
      <c r="K196" s="69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2.75" customHeight="1" x14ac:dyDescent="0.25">
      <c r="A197" s="48"/>
      <c r="B197" s="48"/>
      <c r="C197" s="48"/>
      <c r="D197" s="66"/>
      <c r="E197" s="67"/>
      <c r="F197" s="66"/>
      <c r="G197" s="66"/>
      <c r="H197" s="66"/>
      <c r="I197" s="4"/>
      <c r="J197" s="48"/>
      <c r="K197" s="69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2.75" customHeight="1" x14ac:dyDescent="0.25">
      <c r="A198" s="48"/>
      <c r="B198" s="48"/>
      <c r="C198" s="48"/>
      <c r="D198" s="66"/>
      <c r="E198" s="67"/>
      <c r="F198" s="66"/>
      <c r="G198" s="66"/>
      <c r="H198" s="66"/>
      <c r="I198" s="4"/>
      <c r="J198" s="48"/>
      <c r="K198" s="69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2.75" customHeight="1" x14ac:dyDescent="0.25">
      <c r="A199" s="48"/>
      <c r="B199" s="48"/>
      <c r="C199" s="48"/>
      <c r="D199" s="66"/>
      <c r="E199" s="67"/>
      <c r="F199" s="66"/>
      <c r="G199" s="66"/>
      <c r="H199" s="66"/>
      <c r="I199" s="4"/>
      <c r="J199" s="48"/>
      <c r="K199" s="69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2.75" customHeight="1" x14ac:dyDescent="0.25">
      <c r="A200" s="48"/>
      <c r="B200" s="48"/>
      <c r="C200" s="48"/>
      <c r="D200" s="66"/>
      <c r="E200" s="67"/>
      <c r="F200" s="66"/>
      <c r="G200" s="66"/>
      <c r="H200" s="66"/>
      <c r="I200" s="4"/>
      <c r="J200" s="48"/>
      <c r="K200" s="69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2.75" customHeight="1" x14ac:dyDescent="0.25">
      <c r="A201" s="48"/>
      <c r="B201" s="48"/>
      <c r="C201" s="48"/>
      <c r="D201" s="66"/>
      <c r="E201" s="67"/>
      <c r="F201" s="66"/>
      <c r="G201" s="66"/>
      <c r="H201" s="66"/>
      <c r="I201" s="4"/>
      <c r="J201" s="48"/>
      <c r="K201" s="69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2.75" customHeight="1" x14ac:dyDescent="0.25">
      <c r="A202" s="48"/>
      <c r="B202" s="48"/>
      <c r="C202" s="48"/>
      <c r="D202" s="66"/>
      <c r="E202" s="67"/>
      <c r="F202" s="66"/>
      <c r="G202" s="66"/>
      <c r="H202" s="66"/>
      <c r="I202" s="4"/>
      <c r="J202" s="48"/>
      <c r="K202" s="69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2.75" customHeight="1" x14ac:dyDescent="0.25">
      <c r="A203" s="48"/>
      <c r="B203" s="48"/>
      <c r="C203" s="48"/>
      <c r="D203" s="66"/>
      <c r="E203" s="67"/>
      <c r="F203" s="66"/>
      <c r="G203" s="66"/>
      <c r="H203" s="66"/>
      <c r="I203" s="4"/>
      <c r="J203" s="48"/>
      <c r="K203" s="69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2.75" customHeight="1" x14ac:dyDescent="0.25">
      <c r="A204" s="48"/>
      <c r="B204" s="48"/>
      <c r="C204" s="48"/>
      <c r="D204" s="66"/>
      <c r="E204" s="67"/>
      <c r="F204" s="66"/>
      <c r="G204" s="66"/>
      <c r="H204" s="66"/>
      <c r="I204" s="4"/>
      <c r="J204" s="48"/>
      <c r="K204" s="69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2.75" customHeight="1" x14ac:dyDescent="0.25">
      <c r="A205" s="48"/>
      <c r="B205" s="48"/>
      <c r="C205" s="48"/>
      <c r="D205" s="66"/>
      <c r="E205" s="67"/>
      <c r="F205" s="66"/>
      <c r="G205" s="66"/>
      <c r="H205" s="66"/>
      <c r="I205" s="4"/>
      <c r="J205" s="48"/>
      <c r="K205" s="69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2.75" customHeight="1" x14ac:dyDescent="0.25">
      <c r="A206" s="48"/>
      <c r="B206" s="48"/>
      <c r="C206" s="48"/>
      <c r="D206" s="66"/>
      <c r="E206" s="67"/>
      <c r="F206" s="66"/>
      <c r="G206" s="66"/>
      <c r="H206" s="66"/>
      <c r="I206" s="4"/>
      <c r="J206" s="48"/>
      <c r="K206" s="69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2.75" customHeight="1" x14ac:dyDescent="0.25">
      <c r="A207" s="48"/>
      <c r="B207" s="48"/>
      <c r="C207" s="48"/>
      <c r="D207" s="66"/>
      <c r="E207" s="67"/>
      <c r="F207" s="66"/>
      <c r="G207" s="66"/>
      <c r="H207" s="66"/>
      <c r="I207" s="4"/>
      <c r="J207" s="48"/>
      <c r="K207" s="69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2.75" customHeight="1" x14ac:dyDescent="0.25">
      <c r="A208" s="48"/>
      <c r="B208" s="48"/>
      <c r="C208" s="48"/>
      <c r="D208" s="66"/>
      <c r="E208" s="67"/>
      <c r="F208" s="66"/>
      <c r="G208" s="66"/>
      <c r="H208" s="66"/>
      <c r="I208" s="4"/>
      <c r="J208" s="48"/>
      <c r="K208" s="69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2.75" customHeight="1" x14ac:dyDescent="0.25">
      <c r="A209" s="48"/>
      <c r="B209" s="48"/>
      <c r="C209" s="48"/>
      <c r="D209" s="66"/>
      <c r="E209" s="67"/>
      <c r="F209" s="66"/>
      <c r="G209" s="66"/>
      <c r="H209" s="66"/>
      <c r="I209" s="4"/>
      <c r="J209" s="48"/>
      <c r="K209" s="69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2.75" customHeight="1" x14ac:dyDescent="0.25">
      <c r="A210" s="48"/>
      <c r="B210" s="48"/>
      <c r="C210" s="48"/>
      <c r="D210" s="66"/>
      <c r="E210" s="67"/>
      <c r="F210" s="66"/>
      <c r="G210" s="66"/>
      <c r="H210" s="66"/>
      <c r="I210" s="4"/>
      <c r="J210" s="48"/>
      <c r="K210" s="69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2.75" customHeight="1" x14ac:dyDescent="0.25">
      <c r="A211" s="48"/>
      <c r="B211" s="48"/>
      <c r="C211" s="48"/>
      <c r="D211" s="66"/>
      <c r="E211" s="67"/>
      <c r="F211" s="66"/>
      <c r="G211" s="66"/>
      <c r="H211" s="66"/>
      <c r="I211" s="4"/>
      <c r="J211" s="48"/>
      <c r="K211" s="69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2.75" customHeight="1" x14ac:dyDescent="0.25">
      <c r="A212" s="48"/>
      <c r="B212" s="48"/>
      <c r="C212" s="48"/>
      <c r="D212" s="66"/>
      <c r="E212" s="67"/>
      <c r="F212" s="66"/>
      <c r="G212" s="66"/>
      <c r="H212" s="66"/>
      <c r="I212" s="4"/>
      <c r="J212" s="48"/>
      <c r="K212" s="69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2.75" customHeight="1" x14ac:dyDescent="0.25">
      <c r="A213" s="48"/>
      <c r="B213" s="48"/>
      <c r="C213" s="48"/>
      <c r="D213" s="66"/>
      <c r="E213" s="67"/>
      <c r="F213" s="66"/>
      <c r="G213" s="66"/>
      <c r="H213" s="66"/>
      <c r="I213" s="4"/>
      <c r="J213" s="48"/>
      <c r="K213" s="69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2.75" customHeight="1" x14ac:dyDescent="0.25">
      <c r="A214" s="48"/>
      <c r="B214" s="48"/>
      <c r="C214" s="48"/>
      <c r="D214" s="66"/>
      <c r="E214" s="67"/>
      <c r="F214" s="66"/>
      <c r="G214" s="66"/>
      <c r="H214" s="66"/>
      <c r="I214" s="4"/>
      <c r="J214" s="48"/>
      <c r="K214" s="69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2.75" customHeight="1" x14ac:dyDescent="0.25">
      <c r="A215" s="48"/>
      <c r="B215" s="48"/>
      <c r="C215" s="48"/>
      <c r="D215" s="66"/>
      <c r="E215" s="67"/>
      <c r="F215" s="66"/>
      <c r="G215" s="66"/>
      <c r="H215" s="66"/>
      <c r="I215" s="4"/>
      <c r="J215" s="48"/>
      <c r="K215" s="69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2.75" customHeight="1" x14ac:dyDescent="0.25">
      <c r="A216" s="48"/>
      <c r="B216" s="48"/>
      <c r="C216" s="48"/>
      <c r="D216" s="66"/>
      <c r="E216" s="67"/>
      <c r="F216" s="66"/>
      <c r="G216" s="66"/>
      <c r="H216" s="66"/>
      <c r="I216" s="4"/>
      <c r="J216" s="48"/>
      <c r="K216" s="69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2.75" customHeight="1" x14ac:dyDescent="0.25">
      <c r="A217" s="48"/>
      <c r="B217" s="48"/>
      <c r="C217" s="48"/>
      <c r="D217" s="66"/>
      <c r="E217" s="67"/>
      <c r="F217" s="66"/>
      <c r="G217" s="66"/>
      <c r="H217" s="66"/>
      <c r="I217" s="4"/>
      <c r="J217" s="48"/>
      <c r="K217" s="69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2.75" customHeight="1" x14ac:dyDescent="0.25">
      <c r="A218" s="48"/>
      <c r="B218" s="48"/>
      <c r="C218" s="48"/>
      <c r="D218" s="66"/>
      <c r="E218" s="67"/>
      <c r="F218" s="66"/>
      <c r="G218" s="66"/>
      <c r="H218" s="66"/>
      <c r="I218" s="4"/>
      <c r="J218" s="48"/>
      <c r="K218" s="69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2.75" customHeight="1" x14ac:dyDescent="0.25">
      <c r="A219" s="48"/>
      <c r="B219" s="48"/>
      <c r="C219" s="48"/>
      <c r="D219" s="66"/>
      <c r="E219" s="67"/>
      <c r="F219" s="66"/>
      <c r="G219" s="66"/>
      <c r="H219" s="66"/>
      <c r="I219" s="4"/>
      <c r="J219" s="48"/>
      <c r="K219" s="69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2.75" customHeight="1" x14ac:dyDescent="0.25">
      <c r="A220" s="48"/>
      <c r="B220" s="48"/>
      <c r="C220" s="48"/>
      <c r="D220" s="66"/>
      <c r="E220" s="67"/>
      <c r="F220" s="66"/>
      <c r="G220" s="66"/>
      <c r="H220" s="66"/>
      <c r="I220" s="4"/>
      <c r="J220" s="48"/>
      <c r="K220" s="69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2.75" customHeight="1" x14ac:dyDescent="0.25">
      <c r="A221" s="48"/>
      <c r="B221" s="48"/>
      <c r="C221" s="48"/>
      <c r="D221" s="66"/>
      <c r="E221" s="67"/>
      <c r="F221" s="66"/>
      <c r="G221" s="66"/>
      <c r="H221" s="66"/>
      <c r="I221" s="4"/>
      <c r="J221" s="48"/>
      <c r="K221" s="69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2.75" customHeight="1" x14ac:dyDescent="0.25">
      <c r="A222" s="48"/>
      <c r="B222" s="48"/>
      <c r="C222" s="48"/>
      <c r="D222" s="66"/>
      <c r="E222" s="67"/>
      <c r="F222" s="66"/>
      <c r="G222" s="66"/>
      <c r="H222" s="66"/>
      <c r="I222" s="4"/>
      <c r="J222" s="48"/>
      <c r="K222" s="69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2.75" customHeight="1" x14ac:dyDescent="0.25">
      <c r="A223" s="48"/>
      <c r="B223" s="48"/>
      <c r="C223" s="48"/>
      <c r="D223" s="66"/>
      <c r="E223" s="67"/>
      <c r="F223" s="66"/>
      <c r="G223" s="66"/>
      <c r="H223" s="66"/>
      <c r="I223" s="4"/>
      <c r="J223" s="48"/>
      <c r="K223" s="69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2.75" customHeight="1" x14ac:dyDescent="0.25">
      <c r="A224" s="48"/>
      <c r="B224" s="48"/>
      <c r="C224" s="48"/>
      <c r="D224" s="66"/>
      <c r="E224" s="67"/>
      <c r="F224" s="66"/>
      <c r="G224" s="66"/>
      <c r="H224" s="66"/>
      <c r="I224" s="4"/>
      <c r="J224" s="48"/>
      <c r="K224" s="69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2.75" customHeight="1" x14ac:dyDescent="0.25">
      <c r="A225" s="48"/>
      <c r="B225" s="48"/>
      <c r="C225" s="48"/>
      <c r="D225" s="66"/>
      <c r="E225" s="67"/>
      <c r="F225" s="66"/>
      <c r="G225" s="66"/>
      <c r="H225" s="66"/>
      <c r="I225" s="4"/>
      <c r="J225" s="48"/>
      <c r="K225" s="69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2.75" customHeight="1" x14ac:dyDescent="0.25">
      <c r="A226" s="48"/>
      <c r="B226" s="48"/>
      <c r="C226" s="48"/>
      <c r="D226" s="66"/>
      <c r="E226" s="67"/>
      <c r="F226" s="66"/>
      <c r="G226" s="66"/>
      <c r="H226" s="66"/>
      <c r="I226" s="4"/>
      <c r="J226" s="48"/>
      <c r="K226" s="69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2.75" customHeight="1" x14ac:dyDescent="0.25">
      <c r="A227" s="48"/>
      <c r="B227" s="48"/>
      <c r="C227" s="48"/>
      <c r="D227" s="66"/>
      <c r="E227" s="67"/>
      <c r="F227" s="66"/>
      <c r="G227" s="66"/>
      <c r="H227" s="66"/>
      <c r="I227" s="4"/>
      <c r="J227" s="48"/>
      <c r="K227" s="69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2.75" customHeight="1" x14ac:dyDescent="0.25">
      <c r="A228" s="48"/>
      <c r="B228" s="48"/>
      <c r="C228" s="48"/>
      <c r="D228" s="66"/>
      <c r="E228" s="67"/>
      <c r="F228" s="66"/>
      <c r="G228" s="66"/>
      <c r="H228" s="66"/>
      <c r="I228" s="4"/>
      <c r="J228" s="48"/>
      <c r="K228" s="69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2.75" customHeight="1" x14ac:dyDescent="0.25">
      <c r="A229" s="48"/>
      <c r="B229" s="48"/>
      <c r="C229" s="48"/>
      <c r="D229" s="66"/>
      <c r="E229" s="67"/>
      <c r="F229" s="66"/>
      <c r="G229" s="66"/>
      <c r="H229" s="66"/>
      <c r="I229" s="4"/>
      <c r="J229" s="48"/>
      <c r="K229" s="69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2.75" customHeight="1" x14ac:dyDescent="0.25">
      <c r="A230" s="48"/>
      <c r="B230" s="48"/>
      <c r="C230" s="48"/>
      <c r="D230" s="66"/>
      <c r="E230" s="67"/>
      <c r="F230" s="66"/>
      <c r="G230" s="66"/>
      <c r="H230" s="66"/>
      <c r="I230" s="4"/>
      <c r="J230" s="48"/>
      <c r="K230" s="69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2.75" customHeight="1" x14ac:dyDescent="0.25">
      <c r="A231" s="48"/>
      <c r="B231" s="48"/>
      <c r="C231" s="48"/>
      <c r="D231" s="66"/>
      <c r="E231" s="67"/>
      <c r="F231" s="66"/>
      <c r="G231" s="66"/>
      <c r="H231" s="66"/>
      <c r="I231" s="4"/>
      <c r="J231" s="48"/>
      <c r="K231" s="69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2.75" customHeight="1" x14ac:dyDescent="0.25">
      <c r="A232" s="48"/>
      <c r="B232" s="48"/>
      <c r="C232" s="48"/>
      <c r="D232" s="66"/>
      <c r="E232" s="67"/>
      <c r="F232" s="66"/>
      <c r="G232" s="66"/>
      <c r="H232" s="66"/>
      <c r="I232" s="4"/>
      <c r="J232" s="48"/>
      <c r="K232" s="69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2.75" customHeight="1" x14ac:dyDescent="0.25">
      <c r="A233" s="48"/>
      <c r="B233" s="48"/>
      <c r="C233" s="48"/>
      <c r="D233" s="66"/>
      <c r="E233" s="67"/>
      <c r="F233" s="66"/>
      <c r="G233" s="66"/>
      <c r="H233" s="66"/>
      <c r="I233" s="4"/>
      <c r="J233" s="48"/>
      <c r="K233" s="69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2.75" customHeight="1" x14ac:dyDescent="0.25">
      <c r="A234" s="48"/>
      <c r="B234" s="48"/>
      <c r="C234" s="48"/>
      <c r="D234" s="66"/>
      <c r="E234" s="67"/>
      <c r="F234" s="66"/>
      <c r="G234" s="66"/>
      <c r="H234" s="66"/>
      <c r="I234" s="4"/>
      <c r="J234" s="48"/>
      <c r="K234" s="69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2.75" customHeight="1" x14ac:dyDescent="0.25">
      <c r="A235" s="48"/>
      <c r="B235" s="48"/>
      <c r="C235" s="48"/>
      <c r="D235" s="66"/>
      <c r="E235" s="67"/>
      <c r="F235" s="66"/>
      <c r="G235" s="66"/>
      <c r="H235" s="66"/>
      <c r="I235" s="4"/>
      <c r="J235" s="48"/>
      <c r="K235" s="69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2.75" customHeight="1" x14ac:dyDescent="0.25">
      <c r="A236" s="48"/>
      <c r="B236" s="48"/>
      <c r="C236" s="48"/>
      <c r="D236" s="66"/>
      <c r="E236" s="67"/>
      <c r="F236" s="66"/>
      <c r="G236" s="66"/>
      <c r="H236" s="66"/>
      <c r="I236" s="4"/>
      <c r="J236" s="48"/>
      <c r="K236" s="69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2.75" customHeight="1" x14ac:dyDescent="0.25">
      <c r="A237" s="48"/>
      <c r="B237" s="48"/>
      <c r="C237" s="48"/>
      <c r="D237" s="66"/>
      <c r="E237" s="67"/>
      <c r="F237" s="66"/>
      <c r="G237" s="66"/>
      <c r="H237" s="66"/>
      <c r="I237" s="4"/>
      <c r="J237" s="48"/>
      <c r="K237" s="69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2.75" customHeight="1" x14ac:dyDescent="0.25">
      <c r="A238" s="48"/>
      <c r="B238" s="48"/>
      <c r="C238" s="48"/>
      <c r="D238" s="66"/>
      <c r="E238" s="67"/>
      <c r="F238" s="66"/>
      <c r="G238" s="66"/>
      <c r="H238" s="66"/>
      <c r="I238" s="4"/>
      <c r="J238" s="48"/>
      <c r="K238" s="69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2.75" customHeight="1" x14ac:dyDescent="0.25">
      <c r="A239" s="48"/>
      <c r="B239" s="48"/>
      <c r="C239" s="48"/>
      <c r="D239" s="66"/>
      <c r="E239" s="67"/>
      <c r="F239" s="66"/>
      <c r="G239" s="66"/>
      <c r="H239" s="66"/>
      <c r="I239" s="4"/>
      <c r="J239" s="48"/>
      <c r="K239" s="69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2.75" customHeight="1" x14ac:dyDescent="0.25">
      <c r="A240" s="48"/>
      <c r="B240" s="48"/>
      <c r="C240" s="48"/>
      <c r="D240" s="66"/>
      <c r="E240" s="67"/>
      <c r="F240" s="66"/>
      <c r="G240" s="66"/>
      <c r="H240" s="66"/>
      <c r="I240" s="4"/>
      <c r="J240" s="48"/>
      <c r="K240" s="69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2.75" customHeight="1" x14ac:dyDescent="0.25">
      <c r="A241" s="48"/>
      <c r="B241" s="48"/>
      <c r="C241" s="48"/>
      <c r="D241" s="66"/>
      <c r="E241" s="67"/>
      <c r="F241" s="66"/>
      <c r="G241" s="66"/>
      <c r="H241" s="66"/>
      <c r="I241" s="4"/>
      <c r="J241" s="48"/>
      <c r="K241" s="69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2.75" customHeight="1" x14ac:dyDescent="0.25">
      <c r="A242" s="48"/>
      <c r="B242" s="48"/>
      <c r="C242" s="48"/>
      <c r="D242" s="66"/>
      <c r="E242" s="67"/>
      <c r="F242" s="66"/>
      <c r="G242" s="66"/>
      <c r="H242" s="66"/>
      <c r="I242" s="4"/>
      <c r="J242" s="48"/>
      <c r="K242" s="69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2.75" customHeight="1" x14ac:dyDescent="0.25">
      <c r="A243" s="48"/>
      <c r="B243" s="48"/>
      <c r="C243" s="48"/>
      <c r="D243" s="66"/>
      <c r="E243" s="67"/>
      <c r="F243" s="66"/>
      <c r="G243" s="66"/>
      <c r="H243" s="66"/>
      <c r="I243" s="4"/>
      <c r="J243" s="48"/>
      <c r="K243" s="69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2.75" customHeight="1" x14ac:dyDescent="0.25">
      <c r="A244" s="48"/>
      <c r="B244" s="48"/>
      <c r="C244" s="48"/>
      <c r="D244" s="66"/>
      <c r="E244" s="67"/>
      <c r="F244" s="66"/>
      <c r="G244" s="66"/>
      <c r="H244" s="66"/>
      <c r="I244" s="4"/>
      <c r="J244" s="48"/>
      <c r="K244" s="69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2.75" customHeight="1" x14ac:dyDescent="0.25">
      <c r="A245" s="48"/>
      <c r="B245" s="48"/>
      <c r="C245" s="48"/>
      <c r="D245" s="66"/>
      <c r="E245" s="67"/>
      <c r="F245" s="66"/>
      <c r="G245" s="66"/>
      <c r="H245" s="66"/>
      <c r="I245" s="4"/>
      <c r="J245" s="48"/>
      <c r="K245" s="69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2.75" customHeight="1" x14ac:dyDescent="0.25">
      <c r="A246" s="48"/>
      <c r="B246" s="48"/>
      <c r="C246" s="48"/>
      <c r="D246" s="66"/>
      <c r="E246" s="67"/>
      <c r="F246" s="66"/>
      <c r="G246" s="66"/>
      <c r="H246" s="66"/>
      <c r="I246" s="4"/>
      <c r="J246" s="48"/>
      <c r="K246" s="69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2.75" customHeight="1" x14ac:dyDescent="0.25">
      <c r="A247" s="48"/>
      <c r="B247" s="48"/>
      <c r="C247" s="48"/>
      <c r="D247" s="66"/>
      <c r="E247" s="67"/>
      <c r="F247" s="66"/>
      <c r="G247" s="66"/>
      <c r="H247" s="66"/>
      <c r="I247" s="4"/>
      <c r="J247" s="48"/>
      <c r="K247" s="69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B35:C35"/>
    <mergeCell ref="B37:C37"/>
    <mergeCell ref="B38:H40"/>
    <mergeCell ref="C4:I4"/>
    <mergeCell ref="C5:H5"/>
    <mergeCell ref="C6:I6"/>
    <mergeCell ref="C7:I7"/>
    <mergeCell ref="I8:I10"/>
  </mergeCells>
  <pageMargins left="0.7" right="0.7" top="0.75" bottom="0.75" header="0" footer="0"/>
  <pageSetup paperSize="9" scale="42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001"/>
  <sheetViews>
    <sheetView topLeftCell="A13" workbookViewId="0">
      <selection activeCell="D26" sqref="D26"/>
    </sheetView>
  </sheetViews>
  <sheetFormatPr baseColWidth="10" defaultColWidth="12.6328125" defaultRowHeight="15" customHeight="1" x14ac:dyDescent="0.25"/>
  <cols>
    <col min="1" max="1" width="12.6328125" customWidth="1"/>
    <col min="2" max="2" width="28.7265625" customWidth="1"/>
    <col min="3" max="3" width="20.36328125" customWidth="1"/>
    <col min="4" max="4" width="11.08984375" customWidth="1"/>
    <col min="5" max="5" width="12.6328125" customWidth="1"/>
    <col min="6" max="6" width="14.6328125" customWidth="1"/>
    <col min="7" max="7" width="12.453125" customWidth="1"/>
    <col min="12" max="12" width="16.453125" customWidth="1"/>
    <col min="13" max="13" width="18.08984375" customWidth="1"/>
    <col min="14" max="14" width="14.26953125" customWidth="1"/>
    <col min="15" max="15" width="16.08984375" customWidth="1"/>
    <col min="16" max="16" width="16.90625" customWidth="1"/>
  </cols>
  <sheetData>
    <row r="1" spans="1:23" ht="14" x14ac:dyDescent="0.3">
      <c r="A1" s="74"/>
      <c r="B1" s="75" t="s">
        <v>42</v>
      </c>
      <c r="C1" s="74"/>
      <c r="D1" s="74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12.5" x14ac:dyDescent="0.25">
      <c r="A2" s="74"/>
      <c r="B2" s="74"/>
      <c r="C2" s="74"/>
      <c r="D2" s="74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14" x14ac:dyDescent="0.3">
      <c r="A3" s="74"/>
      <c r="B3" s="76" t="s">
        <v>43</v>
      </c>
      <c r="C3" s="74"/>
      <c r="D3" s="74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4" x14ac:dyDescent="0.3">
      <c r="A4" s="74"/>
      <c r="B4" s="76" t="s">
        <v>44</v>
      </c>
      <c r="C4" s="74"/>
      <c r="D4" s="74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3" ht="13" x14ac:dyDescent="0.3">
      <c r="A5" s="198" t="s">
        <v>45</v>
      </c>
      <c r="B5" s="182"/>
      <c r="C5" s="182"/>
      <c r="D5" s="182"/>
      <c r="E5" s="182"/>
      <c r="F5" s="183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3" ht="13" x14ac:dyDescent="0.3">
      <c r="A6" s="199" t="s">
        <v>4</v>
      </c>
      <c r="B6" s="180"/>
      <c r="C6" s="180"/>
      <c r="D6" s="180"/>
      <c r="E6" s="180"/>
      <c r="F6" s="180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3" ht="12.5" x14ac:dyDescent="0.25">
      <c r="A7" s="74"/>
      <c r="B7" s="74"/>
      <c r="C7" s="74"/>
      <c r="D7" s="74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ht="13" x14ac:dyDescent="0.3">
      <c r="A8" s="77"/>
      <c r="B8" s="78"/>
      <c r="C8" s="79"/>
      <c r="D8" s="74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 ht="13" x14ac:dyDescent="0.3">
      <c r="A9" s="74"/>
      <c r="B9" s="78" t="s">
        <v>46</v>
      </c>
      <c r="C9" s="79">
        <v>45</v>
      </c>
      <c r="D9" s="80" t="s">
        <v>47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 ht="13" x14ac:dyDescent="0.3">
      <c r="A10" s="80"/>
      <c r="B10" s="74"/>
      <c r="C10" s="74"/>
      <c r="D10" s="74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 ht="12.5" x14ac:dyDescent="0.25">
      <c r="A11" s="68" t="s">
        <v>48</v>
      </c>
      <c r="B11" s="74"/>
      <c r="C11" s="81"/>
      <c r="D11" s="74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 ht="12.5" x14ac:dyDescent="0.25">
      <c r="A12" s="74"/>
      <c r="B12" s="74"/>
      <c r="C12" s="74"/>
      <c r="D12" s="74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 ht="12.5" x14ac:dyDescent="0.25">
      <c r="A13" s="200" t="s">
        <v>49</v>
      </c>
      <c r="B13" s="203" t="s">
        <v>50</v>
      </c>
      <c r="C13" s="203" t="s">
        <v>51</v>
      </c>
      <c r="D13" s="206" t="s">
        <v>52</v>
      </c>
      <c r="E13" s="191">
        <v>46021</v>
      </c>
      <c r="F13" s="192"/>
      <c r="G13" s="193"/>
      <c r="H13" s="191">
        <v>46053</v>
      </c>
      <c r="I13" s="192"/>
      <c r="J13" s="193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 ht="12.5" x14ac:dyDescent="0.25">
      <c r="A14" s="201"/>
      <c r="B14" s="204"/>
      <c r="C14" s="204"/>
      <c r="D14" s="207"/>
      <c r="E14" s="194"/>
      <c r="F14" s="195"/>
      <c r="G14" s="196"/>
      <c r="H14" s="194"/>
      <c r="I14" s="195"/>
      <c r="J14" s="196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 ht="23.25" customHeight="1" x14ac:dyDescent="0.25">
      <c r="A15" s="202"/>
      <c r="B15" s="205"/>
      <c r="C15" s="205"/>
      <c r="D15" s="208"/>
      <c r="E15" s="82" t="s">
        <v>53</v>
      </c>
      <c r="F15" s="83" t="s">
        <v>54</v>
      </c>
      <c r="G15" s="84" t="s">
        <v>55</v>
      </c>
      <c r="H15" s="82" t="s">
        <v>53</v>
      </c>
      <c r="I15" s="83" t="s">
        <v>54</v>
      </c>
      <c r="J15" s="84" t="s">
        <v>55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 ht="12.5" x14ac:dyDescent="0.25">
      <c r="A16" s="85">
        <v>1</v>
      </c>
      <c r="B16" s="86" t="s">
        <v>56</v>
      </c>
      <c r="C16" s="87" t="e">
        <f>#REF!</f>
        <v>#REF!</v>
      </c>
      <c r="D16" s="88" t="e">
        <f t="shared" ref="D16:D21" si="0">C16/$C$22</f>
        <v>#REF!</v>
      </c>
      <c r="E16" s="89">
        <v>0.8</v>
      </c>
      <c r="F16" s="90" t="e">
        <f t="shared" ref="F16:F21" si="1">+$D16*E16</f>
        <v>#REF!</v>
      </c>
      <c r="G16" s="91" t="e">
        <f t="shared" ref="G16:G21" si="2">+C16*E16</f>
        <v>#REF!</v>
      </c>
      <c r="H16" s="90">
        <v>0.2</v>
      </c>
      <c r="I16" s="90" t="e">
        <f t="shared" ref="I16:I21" si="3">+$D16*H16</f>
        <v>#REF!</v>
      </c>
      <c r="J16" s="91" t="e">
        <f t="shared" ref="J16:J21" si="4">+C16*H16</f>
        <v>#REF!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pans="1:23" ht="12.5" x14ac:dyDescent="0.25">
      <c r="A17" s="92">
        <v>2</v>
      </c>
      <c r="B17" s="93" t="s">
        <v>57</v>
      </c>
      <c r="C17" s="87" t="e">
        <f>#REF!</f>
        <v>#REF!</v>
      </c>
      <c r="D17" s="88" t="e">
        <f t="shared" si="0"/>
        <v>#REF!</v>
      </c>
      <c r="E17" s="89">
        <v>0.8</v>
      </c>
      <c r="F17" s="90" t="e">
        <f t="shared" si="1"/>
        <v>#REF!</v>
      </c>
      <c r="G17" s="91" t="e">
        <f t="shared" si="2"/>
        <v>#REF!</v>
      </c>
      <c r="H17" s="89">
        <v>0.2</v>
      </c>
      <c r="I17" s="90" t="e">
        <f t="shared" si="3"/>
        <v>#REF!</v>
      </c>
      <c r="J17" s="91" t="e">
        <f t="shared" si="4"/>
        <v>#REF!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 ht="12.5" x14ac:dyDescent="0.25">
      <c r="A18" s="92">
        <v>3</v>
      </c>
      <c r="B18" s="93" t="s">
        <v>23</v>
      </c>
      <c r="C18" s="87" t="e">
        <f>#REF!</f>
        <v>#REF!</v>
      </c>
      <c r="D18" s="88" t="e">
        <f t="shared" si="0"/>
        <v>#REF!</v>
      </c>
      <c r="E18" s="89">
        <v>0.5</v>
      </c>
      <c r="F18" s="94" t="e">
        <f t="shared" si="1"/>
        <v>#REF!</v>
      </c>
      <c r="G18" s="95" t="e">
        <f t="shared" si="2"/>
        <v>#REF!</v>
      </c>
      <c r="H18" s="89">
        <v>0.5</v>
      </c>
      <c r="I18" s="90" t="e">
        <f t="shared" si="3"/>
        <v>#REF!</v>
      </c>
      <c r="J18" s="91" t="e">
        <f t="shared" si="4"/>
        <v>#REF!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pans="1:23" ht="12.5" x14ac:dyDescent="0.25">
      <c r="A19" s="92">
        <v>4</v>
      </c>
      <c r="B19" s="93" t="s">
        <v>25</v>
      </c>
      <c r="C19" s="87" t="e">
        <f>#REF!</f>
        <v>#REF!</v>
      </c>
      <c r="D19" s="88" t="e">
        <f t="shared" si="0"/>
        <v>#REF!</v>
      </c>
      <c r="E19" s="96">
        <v>0</v>
      </c>
      <c r="F19" s="96" t="e">
        <f t="shared" si="1"/>
        <v>#REF!</v>
      </c>
      <c r="G19" s="97" t="e">
        <f t="shared" si="2"/>
        <v>#REF!</v>
      </c>
      <c r="H19" s="89">
        <v>1</v>
      </c>
      <c r="I19" s="90" t="e">
        <f t="shared" si="3"/>
        <v>#REF!</v>
      </c>
      <c r="J19" s="91" t="e">
        <f t="shared" si="4"/>
        <v>#REF!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1:23" ht="12.5" x14ac:dyDescent="0.25">
      <c r="A20" s="92">
        <v>5</v>
      </c>
      <c r="B20" s="93" t="s">
        <v>28</v>
      </c>
      <c r="C20" s="87" t="e">
        <f>#REF!</f>
        <v>#REF!</v>
      </c>
      <c r="D20" s="88" t="e">
        <f t="shared" si="0"/>
        <v>#REF!</v>
      </c>
      <c r="E20" s="96">
        <v>0</v>
      </c>
      <c r="F20" s="96" t="e">
        <f t="shared" si="1"/>
        <v>#REF!</v>
      </c>
      <c r="G20" s="97" t="e">
        <f t="shared" si="2"/>
        <v>#REF!</v>
      </c>
      <c r="H20" s="89">
        <v>1</v>
      </c>
      <c r="I20" s="90" t="e">
        <f t="shared" si="3"/>
        <v>#REF!</v>
      </c>
      <c r="J20" s="91" t="e">
        <f t="shared" si="4"/>
        <v>#REF!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</row>
    <row r="21" spans="1:23" ht="12.5" x14ac:dyDescent="0.25">
      <c r="A21" s="98">
        <v>6</v>
      </c>
      <c r="B21" s="93" t="s">
        <v>31</v>
      </c>
      <c r="C21" s="87" t="e">
        <f>#REF!</f>
        <v>#REF!</v>
      </c>
      <c r="D21" s="88" t="e">
        <f t="shared" si="0"/>
        <v>#REF!</v>
      </c>
      <c r="E21" s="96">
        <v>0</v>
      </c>
      <c r="F21" s="96" t="e">
        <f t="shared" si="1"/>
        <v>#REF!</v>
      </c>
      <c r="G21" s="97" t="e">
        <f t="shared" si="2"/>
        <v>#REF!</v>
      </c>
      <c r="H21" s="89">
        <v>1</v>
      </c>
      <c r="I21" s="90" t="e">
        <f t="shared" si="3"/>
        <v>#REF!</v>
      </c>
      <c r="J21" s="91" t="e">
        <f t="shared" si="4"/>
        <v>#REF!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1:23" ht="15.75" customHeight="1" x14ac:dyDescent="0.25">
      <c r="A22" s="99"/>
      <c r="B22" s="100" t="s">
        <v>41</v>
      </c>
      <c r="C22" s="101" t="e">
        <f>#REF!</f>
        <v>#REF!</v>
      </c>
      <c r="D22" s="88" t="e">
        <f>SUM(D16:D21)</f>
        <v>#REF!</v>
      </c>
      <c r="E22" s="197" t="e">
        <f>+SUM(F16:F21)</f>
        <v>#REF!</v>
      </c>
      <c r="F22" s="176"/>
      <c r="G22" s="177"/>
      <c r="H22" s="197" t="e">
        <f>+SUM(I16:I21)</f>
        <v>#REF!</v>
      </c>
      <c r="I22" s="176"/>
      <c r="J22" s="177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</row>
    <row r="23" spans="1:23" ht="15.75" customHeight="1" x14ac:dyDescent="0.25">
      <c r="A23" s="74"/>
      <c r="B23" s="103" t="s">
        <v>58</v>
      </c>
      <c r="C23" s="104"/>
      <c r="D23" s="102">
        <v>0.15</v>
      </c>
      <c r="E23" s="197" t="e">
        <f>+E22</f>
        <v>#REF!</v>
      </c>
      <c r="F23" s="176"/>
      <c r="G23" s="177"/>
      <c r="H23" s="197" t="e">
        <f>+H22+E23</f>
        <v>#REF!</v>
      </c>
      <c r="I23" s="176"/>
      <c r="J23" s="177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</row>
    <row r="24" spans="1:23" ht="15.75" customHeight="1" x14ac:dyDescent="0.25">
      <c r="A24" s="74"/>
      <c r="B24" s="105" t="s">
        <v>59</v>
      </c>
      <c r="C24" s="106" t="s">
        <v>60</v>
      </c>
      <c r="D24" s="107" t="e">
        <f>D34*0.15</f>
        <v>#REF!</v>
      </c>
      <c r="E24" s="209" t="e">
        <f>(D34*E37)-(F36*E37)</f>
        <v>#REF!</v>
      </c>
      <c r="F24" s="176"/>
      <c r="G24" s="177"/>
      <c r="H24" s="209" t="e">
        <f>(D34*E38)-(F36*E38)</f>
        <v>#REF!</v>
      </c>
      <c r="I24" s="176"/>
      <c r="J24" s="177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</row>
    <row r="25" spans="1:23" ht="15.75" customHeight="1" x14ac:dyDescent="0.25">
      <c r="A25" s="74"/>
      <c r="B25" s="105" t="s">
        <v>61</v>
      </c>
      <c r="C25" s="108"/>
      <c r="D25" s="107" t="e">
        <f t="shared" ref="D25:E25" si="5">D24</f>
        <v>#REF!</v>
      </c>
      <c r="E25" s="209" t="e">
        <f t="shared" si="5"/>
        <v>#REF!</v>
      </c>
      <c r="F25" s="176"/>
      <c r="G25" s="177"/>
      <c r="H25" s="209" t="e">
        <f>H24+E25+D25</f>
        <v>#REF!</v>
      </c>
      <c r="I25" s="176"/>
      <c r="J25" s="177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</row>
    <row r="26" spans="1:23" ht="15.75" customHeight="1" x14ac:dyDescent="0.25">
      <c r="A26" s="74"/>
      <c r="B26" s="74"/>
      <c r="C26" s="109"/>
      <c r="D26" s="110"/>
      <c r="E26" s="110"/>
      <c r="F26" s="110"/>
      <c r="G26" s="110"/>
      <c r="H26" s="110"/>
      <c r="I26" s="110"/>
      <c r="J26" s="110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</row>
    <row r="27" spans="1:23" ht="15.75" customHeight="1" x14ac:dyDescent="0.25">
      <c r="A27" s="74"/>
      <c r="B27" s="74"/>
      <c r="C27" s="109"/>
      <c r="D27" s="110"/>
      <c r="E27" s="111"/>
      <c r="F27" s="111"/>
      <c r="G27" s="112"/>
      <c r="H27" s="111"/>
      <c r="I27" s="111"/>
      <c r="J27" s="111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</row>
    <row r="28" spans="1:23" ht="15.75" customHeight="1" x14ac:dyDescent="0.25">
      <c r="A28" s="74"/>
      <c r="B28" s="74"/>
      <c r="C28" s="109"/>
      <c r="D28" s="113"/>
      <c r="E28" s="113"/>
      <c r="F28" s="114"/>
      <c r="G28" s="115"/>
      <c r="H28" s="114"/>
      <c r="J28" s="74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</row>
    <row r="29" spans="1:23" ht="15.75" customHeight="1" x14ac:dyDescent="0.25">
      <c r="A29" s="74"/>
      <c r="B29" s="210" t="s">
        <v>62</v>
      </c>
      <c r="C29" s="180"/>
      <c r="D29" s="180"/>
      <c r="E29" s="180"/>
      <c r="F29" s="117" t="e">
        <f>C22*12/(1.5+4)</f>
        <v>#REF!</v>
      </c>
      <c r="G29" s="111"/>
      <c r="H29" s="111"/>
      <c r="I29" s="111"/>
      <c r="J29" s="111"/>
      <c r="K29" s="48"/>
      <c r="L29" s="48"/>
      <c r="M29" s="69" t="e">
        <f>D34*E37/100</f>
        <v>#REF!</v>
      </c>
      <c r="N29" s="69"/>
      <c r="O29" s="48"/>
      <c r="P29" s="48"/>
      <c r="Q29" s="48"/>
      <c r="R29" s="48"/>
      <c r="S29" s="48"/>
      <c r="T29" s="48"/>
      <c r="U29" s="48"/>
      <c r="V29" s="48"/>
      <c r="W29" s="48"/>
    </row>
    <row r="30" spans="1:23" ht="15.75" customHeight="1" x14ac:dyDescent="0.25">
      <c r="A30" s="48"/>
      <c r="B30" s="211" t="s">
        <v>63</v>
      </c>
      <c r="C30" s="180"/>
      <c r="D30" s="180"/>
      <c r="E30" s="180"/>
      <c r="F30" s="117" t="e">
        <f>C22</f>
        <v>#REF!</v>
      </c>
      <c r="G30" s="111"/>
      <c r="H30" s="111"/>
      <c r="I30" s="113"/>
      <c r="J30" s="111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pans="1:23" ht="15.75" customHeight="1" x14ac:dyDescent="0.25">
      <c r="A31" s="48"/>
      <c r="B31" s="48"/>
      <c r="C31" s="48"/>
      <c r="D31" s="48"/>
      <c r="E31" s="111"/>
      <c r="F31" s="111"/>
      <c r="G31" s="111"/>
      <c r="H31" s="111"/>
      <c r="I31" s="118"/>
      <c r="J31" s="111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</row>
    <row r="32" spans="1:23" ht="15.75" customHeight="1" x14ac:dyDescent="0.25">
      <c r="A32" s="48"/>
      <c r="B32" s="48"/>
      <c r="C32" s="48"/>
      <c r="D32" s="48"/>
      <c r="E32" s="111"/>
      <c r="F32" s="112"/>
      <c r="G32" s="111"/>
      <c r="H32" s="111"/>
      <c r="I32" s="111"/>
      <c r="J32" s="111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</row>
    <row r="33" spans="1:23" ht="15.75" customHeigh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1:23" ht="15.75" customHeight="1" x14ac:dyDescent="0.25">
      <c r="A34" s="48"/>
      <c r="B34" s="48"/>
      <c r="C34" s="119"/>
      <c r="D34" s="120" t="e">
        <f>C22</f>
        <v>#REF!</v>
      </c>
      <c r="E34" s="121"/>
      <c r="F34" s="122"/>
      <c r="G34" s="123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</row>
    <row r="35" spans="1:23" ht="15.75" customHeight="1" x14ac:dyDescent="0.25">
      <c r="A35" s="48"/>
      <c r="B35" s="48"/>
      <c r="C35" s="124"/>
      <c r="D35" s="121"/>
      <c r="E35" s="121"/>
      <c r="F35" s="122"/>
      <c r="G35" s="123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</row>
    <row r="36" spans="1:23" ht="15.75" customHeight="1" x14ac:dyDescent="0.25">
      <c r="A36" s="48"/>
      <c r="B36" s="48"/>
      <c r="C36" s="125"/>
      <c r="D36" s="126" t="s">
        <v>64</v>
      </c>
      <c r="E36" s="127">
        <v>0</v>
      </c>
      <c r="F36" s="128" t="e">
        <f>D34*0.15</f>
        <v>#REF!</v>
      </c>
      <c r="G36" s="123"/>
      <c r="H36" s="48"/>
      <c r="I36" s="48"/>
      <c r="J36" s="48"/>
      <c r="Q36" s="48"/>
      <c r="R36" s="48"/>
      <c r="S36" s="48"/>
      <c r="T36" s="48"/>
      <c r="U36" s="48"/>
      <c r="V36" s="48"/>
      <c r="W36" s="48"/>
    </row>
    <row r="37" spans="1:23" ht="15.75" customHeight="1" x14ac:dyDescent="0.25">
      <c r="A37" s="48"/>
      <c r="B37" s="48"/>
      <c r="C37" s="126" t="s">
        <v>65</v>
      </c>
      <c r="D37" s="129" t="e">
        <f>E22</f>
        <v>#REF!</v>
      </c>
      <c r="E37" s="127" t="e">
        <f>D37-E36</f>
        <v>#REF!</v>
      </c>
      <c r="F37" s="128" t="e">
        <f>(D34*E37)-(F36*E37)</f>
        <v>#REF!</v>
      </c>
      <c r="G37" s="123"/>
      <c r="H37" s="48"/>
      <c r="I37" s="48"/>
      <c r="J37" s="48"/>
      <c r="Q37" s="48"/>
      <c r="R37" s="48"/>
      <c r="S37" s="48"/>
      <c r="T37" s="48"/>
      <c r="U37" s="48"/>
      <c r="V37" s="48"/>
      <c r="W37" s="48"/>
    </row>
    <row r="38" spans="1:23" ht="15.75" customHeight="1" x14ac:dyDescent="0.25">
      <c r="A38" s="48"/>
      <c r="B38" s="48"/>
      <c r="C38" s="126" t="s">
        <v>66</v>
      </c>
      <c r="D38" s="130" t="e">
        <f>H23</f>
        <v>#REF!</v>
      </c>
      <c r="E38" s="127" t="e">
        <f>H22</f>
        <v>#REF!</v>
      </c>
      <c r="F38" s="128" t="e">
        <f>(D34*E38)-(F36*E38)</f>
        <v>#REF!</v>
      </c>
      <c r="G38" s="123"/>
      <c r="H38" s="48"/>
      <c r="I38" s="48"/>
      <c r="J38" s="48"/>
      <c r="Q38" s="48"/>
      <c r="R38" s="48"/>
      <c r="S38" s="48"/>
      <c r="T38" s="48"/>
      <c r="U38" s="48"/>
      <c r="V38" s="48"/>
      <c r="W38" s="48"/>
    </row>
    <row r="39" spans="1:23" ht="15.75" customHeight="1" x14ac:dyDescent="0.25">
      <c r="A39" s="48"/>
      <c r="B39" s="48"/>
      <c r="C39" s="126" t="s">
        <v>67</v>
      </c>
      <c r="D39" s="131">
        <v>1</v>
      </c>
      <c r="E39" s="132">
        <v>0</v>
      </c>
      <c r="F39" s="128" t="e">
        <f>(D34*E39)-(F36*E39)</f>
        <v>#REF!</v>
      </c>
      <c r="G39" s="123"/>
      <c r="H39" s="48"/>
      <c r="I39" s="48"/>
      <c r="J39" s="48"/>
      <c r="Q39" s="48"/>
      <c r="R39" s="48"/>
      <c r="S39" s="48"/>
      <c r="T39" s="48"/>
      <c r="U39" s="48"/>
      <c r="V39" s="48"/>
      <c r="W39" s="48"/>
    </row>
    <row r="40" spans="1:23" ht="15.75" customHeight="1" x14ac:dyDescent="0.25">
      <c r="A40" s="48"/>
      <c r="B40" s="48"/>
      <c r="C40" s="126" t="s">
        <v>68</v>
      </c>
      <c r="D40" s="127">
        <v>0</v>
      </c>
      <c r="E40" s="127">
        <v>0</v>
      </c>
      <c r="F40" s="128">
        <v>0</v>
      </c>
      <c r="G40" s="123"/>
      <c r="H40" s="48"/>
      <c r="I40" s="48"/>
      <c r="J40" s="48"/>
      <c r="Q40" s="48"/>
      <c r="R40" s="48"/>
      <c r="S40" s="48"/>
      <c r="T40" s="48"/>
      <c r="U40" s="48"/>
      <c r="V40" s="48"/>
      <c r="W40" s="48"/>
    </row>
    <row r="41" spans="1:23" ht="15.75" customHeight="1" x14ac:dyDescent="0.25">
      <c r="A41" s="48"/>
      <c r="B41" s="48"/>
      <c r="C41" s="124" t="s">
        <v>69</v>
      </c>
      <c r="D41" s="133"/>
      <c r="E41" s="134" t="e">
        <f t="shared" ref="E41:F41" si="6">SUM(E36:E40)</f>
        <v>#REF!</v>
      </c>
      <c r="F41" s="135" t="e">
        <f t="shared" si="6"/>
        <v>#REF!</v>
      </c>
      <c r="G41" s="136" t="e">
        <f>F41-D34</f>
        <v>#REF!</v>
      </c>
      <c r="H41" s="48"/>
      <c r="I41" s="48"/>
      <c r="J41" s="48"/>
      <c r="Q41" s="48"/>
      <c r="R41" s="48"/>
      <c r="S41" s="48"/>
      <c r="T41" s="48"/>
      <c r="U41" s="48"/>
      <c r="V41" s="48"/>
      <c r="W41" s="48"/>
    </row>
    <row r="42" spans="1:23" ht="15.75" customHeight="1" x14ac:dyDescent="0.25">
      <c r="A42" s="48"/>
      <c r="B42" s="48"/>
      <c r="C42" s="68"/>
      <c r="D42" s="68"/>
      <c r="E42" s="68"/>
      <c r="F42" s="68"/>
      <c r="G42" s="68"/>
      <c r="H42" s="48"/>
      <c r="I42" s="48"/>
      <c r="J42" s="48"/>
      <c r="Q42" s="48"/>
      <c r="R42" s="48"/>
      <c r="S42" s="48"/>
      <c r="T42" s="48"/>
      <c r="U42" s="48"/>
      <c r="V42" s="48"/>
      <c r="W42" s="48"/>
    </row>
    <row r="43" spans="1:23" ht="15.7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Q43" s="48"/>
      <c r="R43" s="48"/>
      <c r="S43" s="48"/>
      <c r="T43" s="48"/>
      <c r="U43" s="48"/>
      <c r="V43" s="48"/>
      <c r="W43" s="48"/>
    </row>
    <row r="44" spans="1:23" ht="15.7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Q44" s="48"/>
      <c r="R44" s="48"/>
      <c r="S44" s="48"/>
      <c r="T44" s="48"/>
      <c r="U44" s="48"/>
      <c r="V44" s="48"/>
      <c r="W44" s="48"/>
    </row>
    <row r="45" spans="1:23" ht="15.75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Q45" s="48"/>
      <c r="R45" s="48"/>
      <c r="S45" s="48"/>
      <c r="T45" s="48"/>
      <c r="U45" s="48"/>
      <c r="V45" s="48"/>
      <c r="W45" s="48"/>
    </row>
    <row r="46" spans="1:23" ht="15.75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3" ht="15.75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</row>
    <row r="48" spans="1:23" ht="15.75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</row>
    <row r="49" spans="1:23" ht="15.7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</row>
    <row r="50" spans="1:23" ht="15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</row>
    <row r="51" spans="1:23" ht="15.75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</row>
    <row r="52" spans="1:23" ht="15.75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</row>
    <row r="53" spans="1:23" ht="15.75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</row>
    <row r="54" spans="1:23" ht="15.75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</row>
    <row r="55" spans="1:23" ht="15.75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</row>
    <row r="56" spans="1:23" ht="15.75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5.75" customHeigh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</row>
    <row r="58" spans="1:23" ht="15.75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</row>
    <row r="59" spans="1:23" ht="15.75" customHeight="1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</row>
    <row r="60" spans="1:23" ht="15.7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</row>
    <row r="61" spans="1:23" ht="15.75" customHeight="1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</row>
    <row r="62" spans="1:23" ht="15.75" customHeight="1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</row>
    <row r="63" spans="1:23" ht="15.75" customHeight="1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</row>
    <row r="64" spans="1:23" ht="15.75" customHeight="1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</row>
    <row r="65" spans="1:23" ht="15.7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</row>
    <row r="66" spans="1:23" ht="15.75" customHeight="1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</row>
    <row r="67" spans="1:23" ht="15.75" customHeight="1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</row>
    <row r="68" spans="1:23" ht="15.75" customHeight="1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</row>
    <row r="69" spans="1:23" ht="15.75" customHeight="1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</row>
    <row r="70" spans="1:23" ht="15.75" customHeight="1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</row>
    <row r="71" spans="1:23" ht="15.75" customHeight="1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5.75" customHeight="1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</row>
    <row r="73" spans="1:23" ht="15.75" customHeight="1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</row>
    <row r="74" spans="1:23" ht="15.75" customHeight="1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</row>
    <row r="75" spans="1:23" ht="15.75" customHeight="1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pans="1:23" ht="15.75" customHeight="1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</row>
    <row r="77" spans="1:23" ht="15.75" customHeight="1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</row>
    <row r="78" spans="1:23" ht="15.75" customHeight="1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</row>
    <row r="79" spans="1:23" ht="15.75" customHeight="1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</row>
    <row r="80" spans="1:23" ht="15.75" customHeigh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</row>
    <row r="81" spans="1:23" ht="15.75" customHeight="1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</row>
    <row r="82" spans="1:23" ht="15.75" customHeight="1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</row>
    <row r="83" spans="1:23" ht="15.75" customHeight="1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</row>
    <row r="84" spans="1:23" ht="15.75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</row>
    <row r="85" spans="1:23" ht="15.75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</row>
    <row r="86" spans="1:23" ht="15.75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</row>
    <row r="87" spans="1:23" ht="15.75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</row>
    <row r="88" spans="1:23" ht="15.75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</row>
    <row r="89" spans="1:23" ht="15.75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</row>
    <row r="90" spans="1:23" ht="15.75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</row>
    <row r="91" spans="1:23" ht="15.75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</row>
    <row r="92" spans="1:23" ht="15.75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</row>
    <row r="93" spans="1:23" ht="15.75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</row>
    <row r="94" spans="1:23" ht="15.75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</row>
    <row r="95" spans="1:23" ht="15.75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</row>
    <row r="96" spans="1:23" ht="15.75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</row>
    <row r="97" spans="1:23" ht="15.75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</row>
    <row r="98" spans="1:23" ht="15.75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</row>
    <row r="99" spans="1:23" ht="15.75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</row>
    <row r="100" spans="1:23" ht="15.75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</row>
    <row r="101" spans="1:23" ht="15.75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</row>
    <row r="102" spans="1:23" ht="15.75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</row>
    <row r="103" spans="1:23" ht="15.75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</row>
    <row r="104" spans="1:23" ht="15.75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</row>
    <row r="105" spans="1:23" ht="15.75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</row>
    <row r="106" spans="1:23" ht="15.75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</row>
    <row r="107" spans="1:23" ht="15.75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</row>
    <row r="108" spans="1:23" ht="15.75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</row>
    <row r="109" spans="1:23" ht="15.75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</row>
    <row r="110" spans="1:23" ht="15.75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</row>
    <row r="111" spans="1:23" ht="15.75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</row>
    <row r="112" spans="1:23" ht="15.75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</row>
    <row r="113" spans="1:23" ht="15.75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</row>
    <row r="114" spans="1:23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</row>
    <row r="115" spans="1:23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</row>
    <row r="116" spans="1:23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</row>
    <row r="117" spans="1:23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</row>
    <row r="118" spans="1:23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</row>
    <row r="119" spans="1:23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</row>
    <row r="120" spans="1:23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</row>
    <row r="121" spans="1:23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</row>
    <row r="122" spans="1:23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</row>
    <row r="123" spans="1:23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</row>
    <row r="124" spans="1:23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</row>
    <row r="125" spans="1:23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</row>
    <row r="126" spans="1:23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</row>
    <row r="127" spans="1:23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</row>
    <row r="128" spans="1:23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</row>
    <row r="129" spans="1:23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</row>
    <row r="130" spans="1:23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</row>
    <row r="131" spans="1:23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</row>
    <row r="132" spans="1:23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</row>
    <row r="133" spans="1:23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</row>
    <row r="134" spans="1:23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</row>
    <row r="135" spans="1:23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</row>
    <row r="136" spans="1:23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</row>
    <row r="137" spans="1:23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</row>
    <row r="138" spans="1:23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</row>
    <row r="139" spans="1:23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</row>
    <row r="140" spans="1:23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</row>
    <row r="141" spans="1:23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</row>
    <row r="142" spans="1:23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</row>
    <row r="143" spans="1:23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</row>
    <row r="144" spans="1:23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</row>
    <row r="145" spans="1:23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</row>
    <row r="146" spans="1:23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</row>
    <row r="147" spans="1:23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</row>
    <row r="148" spans="1:23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</row>
    <row r="149" spans="1:23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</row>
    <row r="150" spans="1:23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</row>
    <row r="151" spans="1:23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</row>
    <row r="152" spans="1:23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</row>
    <row r="153" spans="1:23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</row>
    <row r="154" spans="1:23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</row>
    <row r="155" spans="1:23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</row>
    <row r="156" spans="1:23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</row>
    <row r="157" spans="1:23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</row>
    <row r="158" spans="1:23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</row>
    <row r="159" spans="1:23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</row>
    <row r="160" spans="1:23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</row>
    <row r="161" spans="1:23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</row>
    <row r="162" spans="1:23" ht="15.75" customHeight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</row>
    <row r="163" spans="1:23" ht="15.75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</row>
    <row r="164" spans="1:23" ht="15.75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</row>
    <row r="165" spans="1:23" ht="15.75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</row>
    <row r="166" spans="1:23" ht="15.75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</row>
    <row r="167" spans="1:23" ht="15.75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</row>
    <row r="168" spans="1:23" ht="15.75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</row>
    <row r="169" spans="1:23" ht="15.75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</row>
    <row r="170" spans="1:23" ht="15.75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</row>
    <row r="171" spans="1:23" ht="15.75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</row>
    <row r="172" spans="1:23" ht="15.75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</row>
    <row r="173" spans="1:23" ht="15.75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</row>
    <row r="174" spans="1:23" ht="15.75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</row>
    <row r="175" spans="1:23" ht="15.75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</row>
    <row r="176" spans="1:23" ht="15.75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</row>
    <row r="177" spans="1:23" ht="15.75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</row>
    <row r="178" spans="1:23" ht="15.75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</row>
    <row r="179" spans="1:23" ht="15.75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</row>
    <row r="180" spans="1:23" ht="15.75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</row>
    <row r="181" spans="1:23" ht="15.75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</row>
    <row r="182" spans="1:23" ht="15.75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</row>
    <row r="183" spans="1:23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</row>
    <row r="184" spans="1:23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</row>
    <row r="185" spans="1:23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</row>
    <row r="186" spans="1:23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</row>
    <row r="187" spans="1:23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</row>
    <row r="188" spans="1:23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</row>
    <row r="189" spans="1:23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</row>
    <row r="190" spans="1:23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</row>
    <row r="191" spans="1:23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</row>
    <row r="192" spans="1:23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</row>
    <row r="193" spans="1:23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</row>
    <row r="194" spans="1:23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</row>
    <row r="195" spans="1:23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</row>
    <row r="196" spans="1:23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</row>
    <row r="197" spans="1:23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</row>
    <row r="198" spans="1:23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</row>
    <row r="199" spans="1:23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</row>
    <row r="200" spans="1:23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</row>
    <row r="201" spans="1:23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</row>
    <row r="202" spans="1:23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</row>
    <row r="203" spans="1:23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</row>
    <row r="204" spans="1:23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</row>
    <row r="205" spans="1:23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</row>
    <row r="206" spans="1:23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</row>
    <row r="207" spans="1:23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</row>
    <row r="208" spans="1:23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</row>
    <row r="209" spans="1:23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</row>
    <row r="210" spans="1:23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</row>
    <row r="211" spans="1:23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</row>
    <row r="212" spans="1:23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</row>
    <row r="213" spans="1:23" ht="15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</row>
    <row r="214" spans="1:23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</row>
    <row r="215" spans="1:23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</row>
    <row r="216" spans="1:23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</row>
    <row r="217" spans="1:23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</row>
    <row r="218" spans="1:23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</row>
    <row r="219" spans="1:23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</row>
    <row r="220" spans="1:23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</row>
    <row r="221" spans="1:23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</row>
    <row r="222" spans="1:23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</row>
    <row r="223" spans="1:23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</row>
    <row r="224" spans="1:23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</row>
    <row r="225" spans="1:23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</row>
    <row r="226" spans="1:23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</row>
    <row r="227" spans="1:23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</row>
    <row r="228" spans="1:23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</row>
    <row r="229" spans="1:23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</row>
    <row r="230" spans="1:23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</row>
    <row r="231" spans="1:23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</row>
    <row r="232" spans="1:23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</row>
    <row r="233" spans="1:23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</row>
    <row r="234" spans="1:23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</row>
    <row r="235" spans="1:23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</row>
    <row r="236" spans="1:23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</row>
    <row r="237" spans="1:23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</row>
    <row r="238" spans="1:23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</row>
    <row r="239" spans="1:23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</row>
    <row r="240" spans="1:23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</row>
    <row r="241" spans="1:23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</row>
    <row r="242" spans="1:23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</row>
    <row r="243" spans="1:23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</row>
    <row r="244" spans="1:23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</row>
    <row r="245" spans="1:23" ht="15.75" customHeight="1" x14ac:dyDescent="0.25"/>
    <row r="246" spans="1:23" ht="15.75" customHeight="1" x14ac:dyDescent="0.25"/>
    <row r="247" spans="1:23" ht="15.75" customHeight="1" x14ac:dyDescent="0.25"/>
    <row r="248" spans="1:23" ht="15.75" customHeight="1" x14ac:dyDescent="0.25"/>
    <row r="249" spans="1:23" ht="15.75" customHeight="1" x14ac:dyDescent="0.25"/>
    <row r="250" spans="1:23" ht="15.75" customHeight="1" x14ac:dyDescent="0.25"/>
    <row r="251" spans="1:23" ht="15.75" customHeight="1" x14ac:dyDescent="0.25"/>
    <row r="252" spans="1:23" ht="15.75" customHeight="1" x14ac:dyDescent="0.25"/>
    <row r="253" spans="1:23" ht="15.75" customHeight="1" x14ac:dyDescent="0.25"/>
    <row r="254" spans="1:23" ht="15.75" customHeight="1" x14ac:dyDescent="0.25"/>
    <row r="255" spans="1:23" ht="15.75" customHeight="1" x14ac:dyDescent="0.25"/>
    <row r="256" spans="1:23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8">
    <mergeCell ref="E25:G25"/>
    <mergeCell ref="H25:J25"/>
    <mergeCell ref="B29:E29"/>
    <mergeCell ref="B30:E30"/>
    <mergeCell ref="E22:G22"/>
    <mergeCell ref="E23:G23"/>
    <mergeCell ref="H23:J23"/>
    <mergeCell ref="E24:G24"/>
    <mergeCell ref="H24:J24"/>
    <mergeCell ref="H13:J14"/>
    <mergeCell ref="H22:J22"/>
    <mergeCell ref="A5:F5"/>
    <mergeCell ref="A6:F6"/>
    <mergeCell ref="A13:A15"/>
    <mergeCell ref="B13:B15"/>
    <mergeCell ref="C13:C15"/>
    <mergeCell ref="D13:D15"/>
    <mergeCell ref="E13:G14"/>
  </mergeCells>
  <pageMargins left="0.31828847325316434" right="0.36854454797734815" top="0.75" bottom="0.75" header="0" footer="0"/>
  <pageSetup paperSize="9" scale="71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00"/>
  <sheetViews>
    <sheetView topLeftCell="A19" workbookViewId="0">
      <selection activeCell="N61" sqref="B1:N61"/>
    </sheetView>
  </sheetViews>
  <sheetFormatPr baseColWidth="10" defaultColWidth="12.6328125" defaultRowHeight="15" customHeight="1" x14ac:dyDescent="0.25"/>
  <cols>
    <col min="1" max="2" width="10.6328125" customWidth="1"/>
    <col min="3" max="3" width="16.453125" customWidth="1"/>
    <col min="4" max="5" width="10.6328125" customWidth="1"/>
    <col min="6" max="6" width="10.90625" customWidth="1"/>
    <col min="7" max="14" width="10.6328125" customWidth="1"/>
  </cols>
  <sheetData>
    <row r="1" spans="1:14" ht="12" customHeight="1" x14ac:dyDescent="0.35">
      <c r="A1" s="48"/>
      <c r="B1" s="137"/>
      <c r="C1" s="76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2" customHeight="1" x14ac:dyDescent="0.3">
      <c r="A2" s="48"/>
      <c r="B2" s="138" t="s">
        <v>43</v>
      </c>
      <c r="C2" s="76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2" customHeight="1" x14ac:dyDescent="0.3">
      <c r="A3" s="48"/>
      <c r="B3" s="138" t="s">
        <v>44</v>
      </c>
      <c r="C3" s="76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12" customHeight="1" x14ac:dyDescent="0.3">
      <c r="A4" s="48"/>
      <c r="B4" s="139" t="s">
        <v>70</v>
      </c>
      <c r="C4" s="76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ht="12" customHeight="1" x14ac:dyDescent="0.25">
      <c r="A5" s="48"/>
      <c r="B5" s="140"/>
      <c r="C5" s="140"/>
      <c r="D5" s="140"/>
      <c r="E5" s="140"/>
      <c r="F5" s="140"/>
      <c r="G5" s="48"/>
      <c r="H5" s="48"/>
      <c r="I5" s="48"/>
      <c r="J5" s="48"/>
      <c r="K5" s="48"/>
      <c r="L5" s="48"/>
      <c r="M5" s="48"/>
      <c r="N5" s="48"/>
    </row>
    <row r="6" spans="1:14" ht="13.5" customHeight="1" x14ac:dyDescent="0.25">
      <c r="A6" s="48"/>
      <c r="B6" s="212" t="s">
        <v>45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7"/>
      <c r="N6" s="48"/>
    </row>
    <row r="7" spans="1:14" ht="12" customHeight="1" x14ac:dyDescent="0.25">
      <c r="A7" s="48"/>
      <c r="B7" s="140"/>
      <c r="C7" s="140"/>
      <c r="D7" s="140"/>
      <c r="E7" s="140"/>
      <c r="F7" s="213" t="s">
        <v>4</v>
      </c>
      <c r="G7" s="192"/>
      <c r="H7" s="192"/>
      <c r="I7" s="192"/>
      <c r="J7" s="48"/>
      <c r="K7" s="48"/>
      <c r="L7" s="48"/>
      <c r="M7" s="48"/>
      <c r="N7" s="48"/>
    </row>
    <row r="8" spans="1:14" ht="12" customHeight="1" x14ac:dyDescent="0.25">
      <c r="A8" s="48"/>
      <c r="B8" s="214" t="s">
        <v>71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48"/>
    </row>
    <row r="9" spans="1:14" ht="12" customHeight="1" x14ac:dyDescent="0.25">
      <c r="A9" s="48"/>
      <c r="B9" s="141"/>
      <c r="C9" s="141"/>
      <c r="D9" s="141"/>
      <c r="E9" s="141"/>
      <c r="F9" s="141"/>
      <c r="G9" s="48"/>
      <c r="H9" s="48"/>
      <c r="I9" s="48"/>
      <c r="J9" s="48"/>
      <c r="K9" s="48"/>
      <c r="L9" s="48"/>
      <c r="M9" s="48"/>
      <c r="N9" s="48"/>
    </row>
    <row r="10" spans="1:14" ht="12" customHeight="1" x14ac:dyDescent="0.25">
      <c r="A10" s="48"/>
      <c r="B10" s="141"/>
      <c r="C10" s="141"/>
      <c r="D10" s="141"/>
      <c r="E10" s="141"/>
      <c r="F10" s="141"/>
      <c r="G10" s="48"/>
      <c r="H10" s="48"/>
      <c r="I10" s="48"/>
      <c r="J10" s="48"/>
      <c r="K10" s="48"/>
      <c r="L10" s="48"/>
      <c r="M10" s="48"/>
      <c r="N10" s="48"/>
    </row>
    <row r="11" spans="1:14" ht="12" customHeight="1" x14ac:dyDescent="0.25">
      <c r="A11" s="48"/>
      <c r="B11" s="141"/>
      <c r="C11" s="141"/>
      <c r="D11" s="141"/>
      <c r="E11" s="141"/>
      <c r="F11" s="141"/>
      <c r="G11" s="48"/>
      <c r="H11" s="48"/>
      <c r="I11" s="48"/>
      <c r="J11" s="48"/>
      <c r="K11" s="48"/>
      <c r="L11" s="48"/>
      <c r="M11" s="48"/>
      <c r="N11" s="48"/>
    </row>
    <row r="12" spans="1:14" ht="12" customHeigh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4" ht="12" customHeight="1" x14ac:dyDescent="0.25">
      <c r="A13" s="68"/>
      <c r="B13" s="142" t="s">
        <v>72</v>
      </c>
      <c r="C13" s="143" t="s">
        <v>73</v>
      </c>
      <c r="D13" s="144">
        <v>46021</v>
      </c>
      <c r="E13" s="145">
        <v>46053</v>
      </c>
      <c r="F13" s="146"/>
      <c r="G13" s="147"/>
      <c r="H13" s="147"/>
      <c r="I13" s="147"/>
      <c r="J13" s="68"/>
      <c r="K13" s="68"/>
      <c r="L13" s="68"/>
      <c r="M13" s="68"/>
      <c r="N13" s="68"/>
    </row>
    <row r="14" spans="1:14" ht="12" customHeight="1" x14ac:dyDescent="0.25">
      <c r="A14" s="68"/>
      <c r="B14" s="66" t="s">
        <v>74</v>
      </c>
      <c r="C14" s="66" t="s">
        <v>75</v>
      </c>
      <c r="D14" s="66" t="s">
        <v>75</v>
      </c>
      <c r="E14" s="66" t="s">
        <v>76</v>
      </c>
      <c r="F14" s="66"/>
      <c r="G14" s="68"/>
      <c r="H14" s="68"/>
      <c r="I14" s="68"/>
      <c r="J14" s="68"/>
      <c r="K14" s="68"/>
      <c r="L14" s="68"/>
      <c r="M14" s="68"/>
      <c r="N14" s="68"/>
    </row>
    <row r="15" spans="1:14" ht="12" customHeight="1" x14ac:dyDescent="0.25">
      <c r="A15" s="148"/>
      <c r="B15" s="148">
        <v>0</v>
      </c>
      <c r="C15" s="65"/>
      <c r="D15" s="65" t="e">
        <f>'Plan de trabajo'!E23</f>
        <v>#REF!</v>
      </c>
      <c r="E15" s="149" t="e">
        <f>'Plan de trabajo'!H23</f>
        <v>#REF!</v>
      </c>
      <c r="F15" s="148"/>
      <c r="G15" s="148" t="s">
        <v>77</v>
      </c>
      <c r="H15" s="148"/>
      <c r="I15" s="148"/>
      <c r="J15" s="148"/>
      <c r="K15" s="68"/>
      <c r="L15" s="68"/>
      <c r="M15" s="68"/>
      <c r="N15" s="68"/>
    </row>
    <row r="16" spans="1:14" ht="12" customHeight="1" x14ac:dyDescent="0.25">
      <c r="A16" s="148"/>
      <c r="B16" s="148">
        <v>0</v>
      </c>
      <c r="C16" s="148"/>
      <c r="D16" s="148"/>
      <c r="E16" s="148"/>
      <c r="F16" s="148"/>
      <c r="G16" s="148" t="s">
        <v>78</v>
      </c>
      <c r="H16" s="68"/>
      <c r="I16" s="68"/>
      <c r="J16" s="148"/>
      <c r="K16" s="68"/>
      <c r="L16" s="68"/>
      <c r="M16" s="68"/>
      <c r="N16" s="68"/>
    </row>
    <row r="17" spans="1:14" ht="12" customHeight="1" x14ac:dyDescent="0.25">
      <c r="A17" s="4"/>
      <c r="B17" s="150"/>
      <c r="C17" s="151"/>
      <c r="D17" s="152"/>
      <c r="E17" s="152"/>
      <c r="F17" s="151"/>
      <c r="G17" s="48"/>
      <c r="H17" s="48"/>
      <c r="I17" s="48"/>
      <c r="J17" s="48"/>
      <c r="K17" s="48"/>
      <c r="L17" s="48"/>
      <c r="M17" s="48"/>
      <c r="N17" s="48"/>
    </row>
    <row r="18" spans="1:14" ht="12" customHeight="1" x14ac:dyDescent="0.25">
      <c r="A18" s="4"/>
      <c r="B18" s="150"/>
      <c r="C18" s="151"/>
      <c r="D18" s="152"/>
      <c r="E18" s="152"/>
      <c r="F18" s="151"/>
      <c r="G18" s="48"/>
      <c r="H18" s="48"/>
      <c r="I18" s="48"/>
      <c r="J18" s="48"/>
      <c r="K18" s="48"/>
      <c r="L18" s="48"/>
      <c r="M18" s="48"/>
      <c r="N18" s="48"/>
    </row>
    <row r="19" spans="1:14" ht="12" customHeight="1" x14ac:dyDescent="0.25">
      <c r="A19" s="4"/>
      <c r="B19" s="150"/>
      <c r="C19" s="151"/>
      <c r="D19" s="152"/>
      <c r="E19" s="152"/>
      <c r="F19" s="151"/>
      <c r="G19" s="48"/>
      <c r="H19" s="48"/>
      <c r="I19" s="48"/>
      <c r="J19" s="48"/>
      <c r="K19" s="48"/>
      <c r="L19" s="48"/>
      <c r="M19" s="48"/>
      <c r="N19" s="48"/>
    </row>
    <row r="20" spans="1:14" ht="12" customHeight="1" x14ac:dyDescent="0.25">
      <c r="A20" s="4"/>
      <c r="B20" s="150"/>
      <c r="C20" s="151"/>
      <c r="D20" s="152"/>
      <c r="E20" s="152"/>
      <c r="F20" s="151"/>
      <c r="G20" s="48"/>
      <c r="H20" s="48"/>
      <c r="I20" s="48"/>
      <c r="J20" s="48"/>
      <c r="K20" s="48"/>
      <c r="L20" s="48"/>
      <c r="M20" s="48"/>
      <c r="N20" s="48"/>
    </row>
    <row r="21" spans="1:14" ht="12" customHeight="1" x14ac:dyDescent="0.25">
      <c r="A21" s="4"/>
      <c r="B21" s="150"/>
      <c r="C21" s="151"/>
      <c r="D21" s="152"/>
      <c r="E21" s="152"/>
      <c r="F21" s="151"/>
      <c r="G21" s="48"/>
      <c r="H21" s="48"/>
      <c r="I21" s="48"/>
      <c r="J21" s="48"/>
      <c r="K21" s="48"/>
      <c r="L21" s="48"/>
      <c r="M21" s="48"/>
      <c r="N21" s="48"/>
    </row>
    <row r="22" spans="1:14" ht="12" customHeight="1" x14ac:dyDescent="0.25">
      <c r="A22" s="4"/>
      <c r="B22" s="150"/>
      <c r="C22" s="151"/>
      <c r="D22" s="152"/>
      <c r="E22" s="152"/>
      <c r="F22" s="151"/>
      <c r="G22" s="48"/>
      <c r="H22" s="48"/>
      <c r="I22" s="48"/>
      <c r="J22" s="48"/>
      <c r="K22" s="48"/>
      <c r="L22" s="48"/>
      <c r="M22" s="48"/>
      <c r="N22" s="48"/>
    </row>
    <row r="23" spans="1:14" ht="12" customHeight="1" x14ac:dyDescent="0.25">
      <c r="A23" s="4"/>
      <c r="B23" s="150"/>
      <c r="C23" s="151"/>
      <c r="D23" s="152"/>
      <c r="E23" s="152"/>
      <c r="F23" s="151"/>
      <c r="G23" s="48"/>
      <c r="H23" s="48"/>
      <c r="I23" s="48"/>
      <c r="J23" s="48"/>
      <c r="K23" s="48"/>
      <c r="L23" s="48"/>
      <c r="M23" s="48"/>
      <c r="N23" s="48"/>
    </row>
    <row r="24" spans="1:14" ht="12" customHeight="1" x14ac:dyDescent="0.25">
      <c r="A24" s="4"/>
      <c r="B24" s="150"/>
      <c r="C24" s="151"/>
      <c r="D24" s="152"/>
      <c r="E24" s="152"/>
      <c r="F24" s="151"/>
      <c r="G24" s="48"/>
      <c r="H24" s="48"/>
      <c r="I24" s="48"/>
      <c r="J24" s="48"/>
      <c r="K24" s="48"/>
      <c r="L24" s="48"/>
      <c r="M24" s="48"/>
      <c r="N24" s="48"/>
    </row>
    <row r="25" spans="1:14" ht="12" customHeight="1" x14ac:dyDescent="0.25">
      <c r="A25" s="4"/>
      <c r="B25" s="150"/>
      <c r="C25" s="151"/>
      <c r="D25" s="152"/>
      <c r="E25" s="152"/>
      <c r="F25" s="151"/>
      <c r="G25" s="48"/>
      <c r="H25" s="48"/>
      <c r="I25" s="48"/>
      <c r="J25" s="48"/>
      <c r="K25" s="48"/>
      <c r="L25" s="48"/>
      <c r="M25" s="48"/>
      <c r="N25" s="48"/>
    </row>
    <row r="26" spans="1:14" ht="12" customHeight="1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ht="12" customHeigh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ht="12" customHeigh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ht="12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ht="12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ht="12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ht="12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ht="12" customHeigh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 ht="12" customHeigh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4" ht="12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4" ht="12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4" ht="12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1:14" ht="12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1:14" ht="12" customHeigh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</row>
    <row r="40" spans="1:14" ht="12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  <row r="41" spans="1:14" ht="12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14" ht="12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</row>
    <row r="43" spans="1:14" ht="12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14" ht="12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14" ht="12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14" ht="12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14" ht="12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14" ht="12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2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2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2" customHeight="1" x14ac:dyDescent="0.25">
      <c r="A51" s="48"/>
      <c r="B51" s="48"/>
      <c r="C51" s="48"/>
      <c r="E51" s="74"/>
      <c r="F51" s="74"/>
      <c r="G51" s="48"/>
      <c r="H51" s="48"/>
      <c r="I51" s="48"/>
      <c r="J51" s="48"/>
      <c r="K51" s="48"/>
      <c r="L51" s="48"/>
      <c r="M51" s="48"/>
      <c r="N51" s="48"/>
    </row>
    <row r="52" spans="1:14" ht="12" customHeight="1" x14ac:dyDescent="0.25">
      <c r="A52" s="48"/>
      <c r="B52" s="48"/>
      <c r="C52" s="48"/>
      <c r="D52" s="153"/>
      <c r="E52" s="153"/>
      <c r="F52" s="116"/>
      <c r="G52" s="48"/>
      <c r="H52" s="48"/>
      <c r="I52" s="48"/>
      <c r="J52" s="48"/>
      <c r="K52" s="48"/>
      <c r="L52" s="48"/>
      <c r="M52" s="48"/>
      <c r="N52" s="48"/>
    </row>
    <row r="53" spans="1:14" ht="12" customHeight="1" x14ac:dyDescent="0.25">
      <c r="A53" s="48"/>
      <c r="B53" s="48"/>
      <c r="C53" s="48"/>
      <c r="D53" s="153"/>
      <c r="E53" s="153"/>
      <c r="F53" s="116"/>
      <c r="G53" s="48"/>
      <c r="H53" s="48"/>
      <c r="I53" s="48"/>
      <c r="J53" s="48"/>
      <c r="K53" s="48"/>
      <c r="L53" s="48"/>
      <c r="M53" s="48"/>
      <c r="N53" s="48"/>
    </row>
    <row r="54" spans="1:14" ht="12" customHeight="1" x14ac:dyDescent="0.25">
      <c r="A54" s="48"/>
      <c r="B54" s="48"/>
      <c r="C54" s="48"/>
      <c r="D54" s="153"/>
      <c r="E54" s="153"/>
      <c r="F54" s="116"/>
      <c r="G54" s="48"/>
      <c r="H54" s="48"/>
      <c r="I54" s="48"/>
      <c r="J54" s="48"/>
      <c r="K54" s="48"/>
      <c r="L54" s="48"/>
      <c r="M54" s="48"/>
      <c r="N54" s="48"/>
    </row>
    <row r="55" spans="1:14" ht="39" customHeight="1" x14ac:dyDescent="0.25">
      <c r="A55" s="48"/>
      <c r="B55" s="48"/>
      <c r="C55" s="48"/>
      <c r="D55" s="74"/>
      <c r="E55" s="153"/>
      <c r="F55" s="116"/>
      <c r="G55" s="48"/>
      <c r="H55" s="48"/>
      <c r="I55" s="48"/>
      <c r="J55" s="48"/>
      <c r="K55" s="48"/>
      <c r="L55" s="48"/>
      <c r="M55" s="48"/>
      <c r="N55" s="48"/>
    </row>
    <row r="56" spans="1:14" ht="12" customHeight="1" x14ac:dyDescent="0.3">
      <c r="A56" s="48"/>
      <c r="B56" s="48"/>
      <c r="C56" s="48"/>
      <c r="D56" s="154"/>
      <c r="E56" s="154"/>
      <c r="F56" s="80"/>
      <c r="G56" s="68"/>
      <c r="H56" s="68"/>
      <c r="I56" s="68"/>
      <c r="J56" s="68"/>
      <c r="K56" s="68"/>
      <c r="L56" s="68"/>
      <c r="M56" s="68"/>
      <c r="N56" s="48"/>
    </row>
    <row r="57" spans="1:14" ht="12" customHeight="1" x14ac:dyDescent="0.3">
      <c r="A57" s="48"/>
      <c r="B57" s="48"/>
      <c r="C57" s="155"/>
      <c r="D57" s="155"/>
      <c r="E57" s="155"/>
      <c r="F57" s="156"/>
      <c r="G57" s="155"/>
      <c r="H57" s="68"/>
      <c r="I57" s="68"/>
      <c r="J57" s="157"/>
      <c r="K57" s="157"/>
      <c r="L57" s="157"/>
      <c r="M57" s="68"/>
      <c r="N57" s="48"/>
    </row>
    <row r="58" spans="1:14" ht="12" customHeight="1" x14ac:dyDescent="0.3">
      <c r="A58" s="48"/>
      <c r="B58" s="48"/>
      <c r="C58" s="48"/>
      <c r="D58" s="154"/>
      <c r="E58" s="66" t="s">
        <v>79</v>
      </c>
      <c r="F58" s="68"/>
      <c r="G58" s="48"/>
      <c r="H58" s="68"/>
      <c r="I58" s="68"/>
      <c r="J58" s="158"/>
      <c r="K58" s="66" t="s">
        <v>80</v>
      </c>
      <c r="L58" s="158"/>
      <c r="M58" s="68"/>
      <c r="N58" s="48"/>
    </row>
    <row r="59" spans="1:14" ht="12" customHeight="1" x14ac:dyDescent="0.25">
      <c r="A59" s="48"/>
      <c r="B59" s="48"/>
      <c r="C59" s="48"/>
      <c r="D59" s="66"/>
      <c r="E59" s="66"/>
      <c r="F59" s="66"/>
      <c r="G59" s="66"/>
      <c r="H59" s="68"/>
      <c r="I59" s="68"/>
      <c r="J59" s="158"/>
      <c r="K59" s="66"/>
      <c r="L59" s="158"/>
      <c r="M59" s="68"/>
      <c r="N59" s="48"/>
    </row>
    <row r="60" spans="1:14" ht="12" customHeight="1" x14ac:dyDescent="0.3">
      <c r="A60" s="48"/>
      <c r="B60" s="48"/>
      <c r="C60" s="48"/>
      <c r="D60" s="154"/>
      <c r="E60" s="154"/>
      <c r="F60" s="154"/>
      <c r="G60" s="68"/>
      <c r="H60" s="68"/>
      <c r="I60" s="68"/>
      <c r="J60" s="68"/>
      <c r="K60" s="68"/>
      <c r="L60" s="68"/>
      <c r="M60" s="68"/>
      <c r="N60" s="48"/>
    </row>
    <row r="61" spans="1:14" ht="12" customHeight="1" x14ac:dyDescent="0.25"/>
    <row r="62" spans="1:14" ht="12" customHeight="1" x14ac:dyDescent="0.25"/>
    <row r="63" spans="1:14" ht="12" customHeight="1" x14ac:dyDescent="0.25"/>
    <row r="64" spans="1:14" ht="12" customHeight="1" x14ac:dyDescent="0.25"/>
    <row r="65" spans="3:6" ht="12" customHeight="1" x14ac:dyDescent="0.25"/>
    <row r="66" spans="3:6" ht="12" customHeight="1" x14ac:dyDescent="0.25"/>
    <row r="67" spans="3:6" ht="12" customHeight="1" x14ac:dyDescent="0.25"/>
    <row r="68" spans="3:6" ht="12" customHeight="1" x14ac:dyDescent="0.25"/>
    <row r="69" spans="3:6" ht="12" customHeight="1" x14ac:dyDescent="0.25">
      <c r="C69" s="68"/>
      <c r="D69" s="68"/>
      <c r="E69" s="68"/>
      <c r="F69" s="115"/>
    </row>
    <row r="70" spans="3:6" ht="12" customHeight="1" x14ac:dyDescent="0.25"/>
    <row r="71" spans="3:6" ht="12" customHeight="1" x14ac:dyDescent="0.25"/>
    <row r="72" spans="3:6" ht="12" customHeight="1" x14ac:dyDescent="0.25"/>
    <row r="73" spans="3:6" ht="12" customHeight="1" x14ac:dyDescent="0.25"/>
    <row r="74" spans="3:6" ht="12" customHeight="1" x14ac:dyDescent="0.25"/>
    <row r="75" spans="3:6" ht="12" customHeight="1" x14ac:dyDescent="0.25"/>
    <row r="76" spans="3:6" ht="12" customHeight="1" x14ac:dyDescent="0.25"/>
    <row r="77" spans="3:6" ht="12" customHeight="1" x14ac:dyDescent="0.25"/>
    <row r="78" spans="3:6" ht="12" customHeight="1" x14ac:dyDescent="0.25"/>
    <row r="79" spans="3:6" ht="12" customHeight="1" x14ac:dyDescent="0.25"/>
    <row r="80" spans="3:6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6:M6"/>
    <mergeCell ref="F7:I7"/>
    <mergeCell ref="B8:M8"/>
  </mergeCells>
  <pageMargins left="0.7" right="0.7" top="0.75" bottom="0.75" header="0" footer="0"/>
  <pageSetup paperSize="9" scale="56" orientation="portrait" horizontalDpi="360" verticalDpi="36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A10" workbookViewId="0">
      <selection activeCell="G57" sqref="A1:G57"/>
    </sheetView>
  </sheetViews>
  <sheetFormatPr baseColWidth="10" defaultColWidth="12.6328125" defaultRowHeight="15" customHeight="1" x14ac:dyDescent="0.25"/>
  <cols>
    <col min="1" max="1" width="10.6328125" customWidth="1"/>
    <col min="2" max="2" width="13.7265625" customWidth="1"/>
    <col min="3" max="4" width="10.6328125" customWidth="1"/>
    <col min="5" max="5" width="16.453125" customWidth="1"/>
    <col min="6" max="6" width="11.36328125" customWidth="1"/>
    <col min="7" max="26" width="10.6328125" customWidth="1"/>
  </cols>
  <sheetData>
    <row r="1" spans="1:26" ht="12.75" customHeight="1" x14ac:dyDescent="0.3">
      <c r="A1" s="80" t="s">
        <v>81</v>
      </c>
      <c r="B1" s="48"/>
      <c r="C1" s="48"/>
      <c r="D1" s="48"/>
      <c r="E1" s="48"/>
      <c r="F1" s="215"/>
      <c r="G1" s="180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2.75" customHeight="1" x14ac:dyDescent="0.25">
      <c r="A2" s="68" t="s">
        <v>82</v>
      </c>
      <c r="B2" s="48"/>
      <c r="C2" s="48"/>
      <c r="D2" s="48"/>
      <c r="E2" s="48"/>
      <c r="F2" s="180"/>
      <c r="G2" s="180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2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2.75" customHeight="1" x14ac:dyDescent="0.35">
      <c r="A4" s="159" t="s">
        <v>83</v>
      </c>
      <c r="B4" s="160"/>
      <c r="C4" s="160"/>
      <c r="D4" s="160"/>
      <c r="E4" s="160"/>
      <c r="F4" s="160"/>
      <c r="G4" s="160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2.75" customHeight="1" x14ac:dyDescent="0.3">
      <c r="A5" s="161" t="s">
        <v>84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2.7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2.75" customHeight="1" x14ac:dyDescent="0.3">
      <c r="A7" s="79" t="s">
        <v>85</v>
      </c>
      <c r="B7" s="216" t="s">
        <v>45</v>
      </c>
      <c r="C7" s="176"/>
      <c r="D7" s="176"/>
      <c r="E7" s="176"/>
      <c r="F7" s="176"/>
      <c r="G7" s="17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2.75" hidden="1" customHeight="1" x14ac:dyDescent="0.3">
      <c r="A8" s="162" t="s">
        <v>86</v>
      </c>
      <c r="B8" s="217" t="s">
        <v>40</v>
      </c>
      <c r="C8" s="176"/>
      <c r="D8" s="176"/>
      <c r="E8" s="176"/>
      <c r="F8" s="176"/>
      <c r="G8" s="176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 x14ac:dyDescent="0.3">
      <c r="A9" s="79" t="s">
        <v>87</v>
      </c>
      <c r="B9" s="217" t="s">
        <v>4</v>
      </c>
      <c r="C9" s="176"/>
      <c r="D9" s="176"/>
      <c r="E9" s="176"/>
      <c r="F9" s="176"/>
      <c r="G9" s="177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2.75" customHeight="1" x14ac:dyDescent="0.3">
      <c r="A10" s="79" t="s">
        <v>88</v>
      </c>
      <c r="B10" s="163">
        <v>45972</v>
      </c>
      <c r="C10" s="164"/>
      <c r="D10" s="164"/>
      <c r="E10" s="164"/>
      <c r="F10" s="164"/>
      <c r="G10" s="165"/>
      <c r="H10" s="166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2.75" customHeight="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2.75" customHeight="1" x14ac:dyDescent="0.3">
      <c r="A12" s="218" t="s">
        <v>89</v>
      </c>
      <c r="B12" s="176"/>
      <c r="C12" s="219" t="e">
        <f>#REF!</f>
        <v>#REF!</v>
      </c>
      <c r="D12" s="176"/>
      <c r="E12" s="176"/>
      <c r="F12" s="17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2.75" customHeight="1" x14ac:dyDescent="0.25">
      <c r="A13" s="167" t="s">
        <v>90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2.75" customHeight="1" x14ac:dyDescent="0.3">
      <c r="A14" s="168" t="s">
        <v>91</v>
      </c>
      <c r="B14" s="220"/>
      <c r="C14" s="176"/>
      <c r="D14" s="176"/>
      <c r="E14" s="176"/>
      <c r="F14" s="176"/>
      <c r="G14" s="17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2.75" customHeight="1" x14ac:dyDescent="0.3">
      <c r="A15" s="168" t="s">
        <v>92</v>
      </c>
      <c r="B15" s="220"/>
      <c r="C15" s="176"/>
      <c r="D15" s="176"/>
      <c r="E15" s="176"/>
      <c r="F15" s="176"/>
      <c r="G15" s="177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2.75" customHeight="1" x14ac:dyDescent="0.3">
      <c r="A16" s="168" t="s">
        <v>93</v>
      </c>
      <c r="B16" s="220"/>
      <c r="C16" s="176"/>
      <c r="D16" s="176"/>
      <c r="E16" s="176"/>
      <c r="F16" s="176"/>
      <c r="G16" s="177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2.75" customHeight="1" x14ac:dyDescent="0.3">
      <c r="A17" s="168" t="s">
        <v>94</v>
      </c>
      <c r="B17" s="220"/>
      <c r="C17" s="176"/>
      <c r="D17" s="177"/>
      <c r="E17" s="169" t="s">
        <v>95</v>
      </c>
      <c r="F17" s="220"/>
      <c r="G17" s="17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2.75" customHeight="1" x14ac:dyDescent="0.3">
      <c r="A18" s="168" t="s">
        <v>96</v>
      </c>
      <c r="B18" s="221"/>
      <c r="C18" s="176"/>
      <c r="D18" s="177"/>
      <c r="E18" s="169" t="s">
        <v>97</v>
      </c>
      <c r="F18" s="220"/>
      <c r="G18" s="17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2.75" customHeight="1" x14ac:dyDescent="0.3">
      <c r="A19" s="167" t="s">
        <v>98</v>
      </c>
      <c r="B19" s="170"/>
      <c r="C19" s="80"/>
      <c r="D19" s="80"/>
      <c r="E19" s="80"/>
      <c r="F19" s="80"/>
      <c r="G19" s="80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2.75" customHeight="1" x14ac:dyDescent="0.3">
      <c r="A20" s="80" t="s">
        <v>99</v>
      </c>
      <c r="B20" s="80"/>
      <c r="C20" s="222"/>
      <c r="D20" s="176"/>
      <c r="E20" s="176"/>
      <c r="F20" s="176"/>
      <c r="G20" s="177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2.75" customHeight="1" x14ac:dyDescent="0.3">
      <c r="A21" s="80" t="s">
        <v>100</v>
      </c>
      <c r="B21" s="80"/>
      <c r="C21" s="222"/>
      <c r="D21" s="176"/>
      <c r="E21" s="177"/>
      <c r="F21" s="79" t="s">
        <v>101</v>
      </c>
      <c r="G21" s="171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2.75" customHeight="1" x14ac:dyDescent="0.3">
      <c r="A22" s="168" t="s">
        <v>93</v>
      </c>
      <c r="B22" s="220"/>
      <c r="C22" s="176"/>
      <c r="D22" s="176"/>
      <c r="E22" s="176"/>
      <c r="F22" s="176"/>
      <c r="G22" s="177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2.75" customHeight="1" x14ac:dyDescent="0.3">
      <c r="A23" s="168" t="s">
        <v>94</v>
      </c>
      <c r="B23" s="220"/>
      <c r="C23" s="176"/>
      <c r="D23" s="177"/>
      <c r="E23" s="169" t="s">
        <v>102</v>
      </c>
      <c r="F23" s="220"/>
      <c r="G23" s="177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32" customHeight="1" x14ac:dyDescent="0.25">
      <c r="A24" s="223" t="s">
        <v>103</v>
      </c>
      <c r="B24" s="180"/>
      <c r="C24" s="180"/>
      <c r="D24" s="180"/>
      <c r="E24" s="180"/>
      <c r="F24" s="180"/>
      <c r="G24" s="180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2.75" customHeight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2.75" customHeight="1" x14ac:dyDescent="0.3">
      <c r="A26" s="80" t="s">
        <v>104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2.75" customHeigh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2.75" customHeight="1" x14ac:dyDescent="0.3">
      <c r="A28" s="80" t="s">
        <v>105</v>
      </c>
      <c r="B28" s="48"/>
      <c r="C28" s="48"/>
      <c r="D28" s="226"/>
      <c r="E28" s="177"/>
      <c r="F28" s="80" t="s">
        <v>106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2.7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2.75" customHeight="1" x14ac:dyDescent="0.3">
      <c r="A30" s="80" t="s">
        <v>107</v>
      </c>
      <c r="B30" s="224"/>
      <c r="C30" s="192"/>
      <c r="D30" s="192"/>
      <c r="E30" s="192"/>
      <c r="F30" s="192"/>
      <c r="G30" s="193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2.75" customHeight="1" x14ac:dyDescent="0.25">
      <c r="A31" s="48"/>
      <c r="B31" s="194"/>
      <c r="C31" s="195"/>
      <c r="D31" s="195"/>
      <c r="E31" s="195"/>
      <c r="F31" s="195"/>
      <c r="G31" s="196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40.5" customHeight="1" x14ac:dyDescent="0.25">
      <c r="A32" s="223" t="s">
        <v>108</v>
      </c>
      <c r="B32" s="180"/>
      <c r="C32" s="180"/>
      <c r="D32" s="180"/>
      <c r="E32" s="180"/>
      <c r="F32" s="180"/>
      <c r="G32" s="180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2.75" customHeigh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2.75" customHeight="1" x14ac:dyDescent="0.3">
      <c r="A34" s="80" t="s">
        <v>109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2.75" customHeight="1" x14ac:dyDescent="0.3">
      <c r="A35" s="80" t="s">
        <v>110</v>
      </c>
      <c r="B35" s="172">
        <v>15</v>
      </c>
      <c r="C35" s="68" t="s">
        <v>111</v>
      </c>
      <c r="D35" s="227"/>
      <c r="E35" s="17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2.75" customHeight="1" x14ac:dyDescent="0.3">
      <c r="A36" s="80" t="s">
        <v>112</v>
      </c>
      <c r="B36" s="48"/>
      <c r="C36" s="221" t="s">
        <v>113</v>
      </c>
      <c r="D36" s="176"/>
      <c r="E36" s="17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2.75" customHeight="1" x14ac:dyDescent="0.3">
      <c r="A37" s="80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2.75" customHeight="1" x14ac:dyDescent="0.3">
      <c r="A38" s="80" t="s">
        <v>114</v>
      </c>
      <c r="B38" s="48"/>
      <c r="C38" s="221" t="s">
        <v>115</v>
      </c>
      <c r="D38" s="176"/>
      <c r="E38" s="17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2.75" customHeigh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2.75" customHeight="1" x14ac:dyDescent="0.3">
      <c r="A40" s="80" t="s">
        <v>116</v>
      </c>
      <c r="B40" s="48"/>
      <c r="C40" s="221" t="s">
        <v>117</v>
      </c>
      <c r="D40" s="176"/>
      <c r="E40" s="177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2.75" customHeight="1" x14ac:dyDescent="0.3">
      <c r="A41" s="80"/>
      <c r="B41" s="48"/>
      <c r="C41" s="228"/>
      <c r="D41" s="182"/>
      <c r="E41" s="183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2.75" customHeight="1" x14ac:dyDescent="0.3">
      <c r="A42" s="80" t="s">
        <v>118</v>
      </c>
      <c r="B42" s="48"/>
      <c r="C42" s="221" t="s">
        <v>119</v>
      </c>
      <c r="D42" s="176"/>
      <c r="E42" s="177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2.75" customHeight="1" x14ac:dyDescent="0.3">
      <c r="A43" s="80"/>
      <c r="B43" s="48"/>
      <c r="C43" s="173"/>
      <c r="D43" s="173"/>
      <c r="E43" s="173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2.75" customHeight="1" x14ac:dyDescent="0.3">
      <c r="A44" s="80" t="s">
        <v>120</v>
      </c>
      <c r="B44" s="48"/>
      <c r="C44" s="221" t="s">
        <v>121</v>
      </c>
      <c r="D44" s="176"/>
      <c r="E44" s="177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2.75" customHeight="1" x14ac:dyDescent="0.25">
      <c r="A45" s="225" t="s">
        <v>122</v>
      </c>
      <c r="B45" s="180"/>
      <c r="C45" s="180"/>
      <c r="D45" s="180"/>
      <c r="E45" s="180"/>
      <c r="F45" s="180"/>
      <c r="G45" s="180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2.75" customHeight="1" x14ac:dyDescent="0.25">
      <c r="A46" s="180"/>
      <c r="B46" s="180"/>
      <c r="C46" s="180"/>
      <c r="D46" s="180"/>
      <c r="E46" s="180"/>
      <c r="F46" s="180"/>
      <c r="G46" s="180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2.75" customHeight="1" x14ac:dyDescent="0.25">
      <c r="A47" s="180"/>
      <c r="B47" s="180"/>
      <c r="C47" s="180"/>
      <c r="D47" s="180"/>
      <c r="E47" s="180"/>
      <c r="F47" s="180"/>
      <c r="G47" s="180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2.75" customHeight="1" x14ac:dyDescent="0.25">
      <c r="A48" s="180"/>
      <c r="B48" s="180"/>
      <c r="C48" s="180"/>
      <c r="D48" s="180"/>
      <c r="E48" s="180"/>
      <c r="F48" s="180"/>
      <c r="G48" s="180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2.75" customHeight="1" x14ac:dyDescent="0.25">
      <c r="A49" s="180"/>
      <c r="B49" s="180"/>
      <c r="C49" s="180"/>
      <c r="D49" s="180"/>
      <c r="E49" s="180"/>
      <c r="F49" s="180"/>
      <c r="G49" s="180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2.75" customHeight="1" x14ac:dyDescent="0.25">
      <c r="A50" s="17"/>
      <c r="B50" s="17"/>
      <c r="C50" s="17"/>
      <c r="D50" s="17"/>
      <c r="E50" s="17"/>
      <c r="F50" s="17"/>
      <c r="G50" s="17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2.75" customHeight="1" x14ac:dyDescent="0.25">
      <c r="A51" s="17"/>
      <c r="B51" s="17"/>
      <c r="C51" s="17"/>
      <c r="D51" s="17"/>
      <c r="E51" s="17"/>
      <c r="F51" s="17"/>
      <c r="G51" s="17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2.75" customHeight="1" x14ac:dyDescent="0.25">
      <c r="A52" s="17"/>
      <c r="B52" s="17"/>
      <c r="C52" s="17"/>
      <c r="D52" s="17"/>
      <c r="E52" s="17"/>
      <c r="F52" s="17"/>
      <c r="G52" s="17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2.75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2.75" customHeight="1" x14ac:dyDescent="0.25">
      <c r="A54" s="174"/>
      <c r="B54" s="174"/>
      <c r="C54" s="48"/>
      <c r="D54" s="48"/>
      <c r="E54" s="175"/>
      <c r="F54" s="175" t="s">
        <v>123</v>
      </c>
      <c r="G54" s="174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2.75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2.75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2.75" customHeigh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2.75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2.75" customHeight="1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2.7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2.75" customHeight="1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2.75" customHeight="1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2.75" customHeight="1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2.75" customHeight="1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2.7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2.75" customHeight="1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2.75" customHeight="1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2.75" customHeight="1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2.75" customHeight="1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2.75" customHeight="1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2.75" customHeight="1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2.75" customHeight="1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2.75" customHeight="1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2.75" customHeight="1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2.75" customHeight="1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2.75" customHeight="1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2.75" customHeight="1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2.75" customHeight="1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2.75" customHeight="1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2.75" customHeigh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2.75" customHeight="1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2.75" customHeight="1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2.75" customHeight="1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2.75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2.75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2.75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2.75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2.75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2.75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2.75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2.75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2.75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2.75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2.75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2.75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2.75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2.75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2.75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2.75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2.75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2.75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2.75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2.75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2.75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2.75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2.75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2.75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2.75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2.75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2.75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2.75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2.75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2.75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2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2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2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2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2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2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2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2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2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2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2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2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2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2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2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2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2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2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2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2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2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2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2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2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2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2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2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2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2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2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2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2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2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2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2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2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2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2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2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2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2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2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2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2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2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2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2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2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2.75" customHeight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2.75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2.75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2.75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2.75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2.75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2.75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2.75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2.75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2.75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2.75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2.75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2.75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2.75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2.75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2.75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2.75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2.75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2.75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2.75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2.75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2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2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2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2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2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2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2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2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2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2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2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2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2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2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2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2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2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2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2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2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2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2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2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2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2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2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2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2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2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2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2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2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2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2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2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2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2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2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2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2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2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2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2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2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2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2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2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2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2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2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2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2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2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2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2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2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2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2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2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2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2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2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2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2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2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2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2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2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2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2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2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2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">
    <mergeCell ref="C44:E44"/>
    <mergeCell ref="A45:G49"/>
    <mergeCell ref="D28:E28"/>
    <mergeCell ref="D35:E35"/>
    <mergeCell ref="C36:E36"/>
    <mergeCell ref="C38:E38"/>
    <mergeCell ref="C40:E40"/>
    <mergeCell ref="C41:E41"/>
    <mergeCell ref="C42:E42"/>
    <mergeCell ref="B23:D23"/>
    <mergeCell ref="F23:G23"/>
    <mergeCell ref="A24:G24"/>
    <mergeCell ref="B30:G31"/>
    <mergeCell ref="A32:G32"/>
    <mergeCell ref="B18:D18"/>
    <mergeCell ref="F18:G18"/>
    <mergeCell ref="C20:G20"/>
    <mergeCell ref="C21:E21"/>
    <mergeCell ref="B22:G22"/>
    <mergeCell ref="B14:G14"/>
    <mergeCell ref="B15:G15"/>
    <mergeCell ref="B16:G16"/>
    <mergeCell ref="B17:D17"/>
    <mergeCell ref="F17:G17"/>
    <mergeCell ref="F1:G2"/>
    <mergeCell ref="B7:G7"/>
    <mergeCell ref="B8:G8"/>
    <mergeCell ref="B9:G9"/>
    <mergeCell ref="A12:B12"/>
    <mergeCell ref="C12:F12"/>
  </mergeCells>
  <pageMargins left="0.75" right="0.75" top="0.7" bottom="0.7" header="0" footer="0"/>
  <pageSetup paperSize="9" scale="8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Cotizacion esc N° 1265</vt:lpstr>
      <vt:lpstr>Plan de trabajo</vt:lpstr>
      <vt:lpstr>Curva de Avance</vt:lpstr>
      <vt:lpstr>formulario propuesta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Aldana Picotto</cp:lastModifiedBy>
  <cp:lastPrinted>2025-11-14T16:13:20Z</cp:lastPrinted>
  <dcterms:created xsi:type="dcterms:W3CDTF">2012-05-29T12:29:31Z</dcterms:created>
  <dcterms:modified xsi:type="dcterms:W3CDTF">2025-11-18T12:24:18Z</dcterms:modified>
</cp:coreProperties>
</file>