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6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32" i="1"/>
  <c r="G33" i="1"/>
  <c r="G35" i="1"/>
  <c r="G36" i="1"/>
  <c r="G38" i="1"/>
  <c r="G39" i="1"/>
  <c r="G41" i="1"/>
  <c r="G43" i="1"/>
  <c r="G44" i="1"/>
  <c r="G45" i="1"/>
  <c r="G46" i="1"/>
  <c r="G47" i="1"/>
  <c r="G48" i="1"/>
  <c r="G52" i="1"/>
  <c r="G53" i="1"/>
  <c r="G55" i="1"/>
  <c r="G58" i="1"/>
  <c r="G60" i="1"/>
  <c r="G64" i="1"/>
  <c r="G65" i="1"/>
  <c r="G66" i="1"/>
  <c r="G68" i="1"/>
  <c r="G69" i="1"/>
  <c r="G70" i="1"/>
  <c r="G71" i="1"/>
  <c r="G72" i="1"/>
  <c r="G76" i="1"/>
  <c r="G77" i="1"/>
  <c r="G78" i="1"/>
  <c r="G79" i="1"/>
  <c r="G80" i="1"/>
  <c r="G83" i="1"/>
  <c r="G84" i="1"/>
  <c r="G86" i="1"/>
  <c r="G90" i="1"/>
  <c r="G10" i="1"/>
  <c r="G11" i="1"/>
  <c r="G12" i="1"/>
  <c r="G13" i="1"/>
  <c r="G14" i="1"/>
  <c r="G15" i="1"/>
  <c r="G16" i="1"/>
  <c r="G17" i="1"/>
  <c r="G18" i="1"/>
  <c r="G22" i="1"/>
  <c r="G23" i="1"/>
  <c r="G24" i="1"/>
  <c r="G26" i="1"/>
  <c r="G27" i="1"/>
  <c r="G28" i="1"/>
  <c r="G29" i="1"/>
  <c r="G30" i="1"/>
  <c r="G8" i="1"/>
  <c r="G92" i="1" l="1"/>
  <c r="H15" i="1" s="1"/>
  <c r="H28" i="1" l="1"/>
  <c r="H58" i="1"/>
  <c r="H33" i="1"/>
  <c r="H36" i="1"/>
  <c r="H30" i="1"/>
  <c r="H14" i="1"/>
  <c r="H11" i="1"/>
  <c r="H65" i="1"/>
  <c r="H60" i="1"/>
  <c r="H32" i="1"/>
  <c r="H46" i="1"/>
  <c r="H18" i="1"/>
  <c r="H16" i="1"/>
  <c r="H44" i="1"/>
  <c r="H38" i="1"/>
  <c r="H35" i="1"/>
  <c r="H71" i="1"/>
  <c r="H10" i="1"/>
  <c r="H48" i="1"/>
  <c r="H45" i="1"/>
  <c r="H41" i="1"/>
  <c r="H53" i="1"/>
  <c r="H69" i="1"/>
  <c r="H80" i="1"/>
  <c r="H31" i="1"/>
  <c r="H43" i="1"/>
  <c r="H55" i="1"/>
  <c r="H70" i="1"/>
  <c r="H83" i="1"/>
  <c r="H68" i="1"/>
  <c r="H12" i="1"/>
  <c r="H23" i="1"/>
  <c r="H84" i="1"/>
  <c r="H29" i="1"/>
  <c r="H79" i="1"/>
  <c r="H13" i="1"/>
  <c r="H24" i="1"/>
  <c r="H86" i="1"/>
  <c r="H39" i="1"/>
  <c r="H76" i="1"/>
  <c r="H90" i="1"/>
  <c r="I87" i="1" s="1"/>
  <c r="H52" i="1"/>
  <c r="H77" i="1"/>
  <c r="H8" i="1"/>
  <c r="H17" i="1"/>
  <c r="H78" i="1"/>
  <c r="H66" i="1"/>
  <c r="H64" i="1"/>
  <c r="H27" i="1"/>
  <c r="H47" i="1"/>
  <c r="H22" i="1"/>
  <c r="H26" i="1"/>
  <c r="H72" i="1"/>
  <c r="I49" i="1" l="1"/>
  <c r="I61" i="1"/>
  <c r="I73" i="1"/>
  <c r="I5" i="1"/>
  <c r="H92" i="1"/>
  <c r="I19" i="1"/>
  <c r="I92" i="1" l="1"/>
</calcChain>
</file>

<file path=xl/sharedStrings.xml><?xml version="1.0" encoding="utf-8"?>
<sst xmlns="http://schemas.openxmlformats.org/spreadsheetml/2006/main" count="238" uniqueCount="191">
  <si>
    <t>ID</t>
  </si>
  <si>
    <t>DESCRIPCION</t>
  </si>
  <si>
    <t xml:space="preserve"> UNIDAD</t>
  </si>
  <si>
    <t>CANTIDAD</t>
  </si>
  <si>
    <t>COSTO UNITARIO</t>
  </si>
  <si>
    <t>A</t>
  </si>
  <si>
    <t>A.01</t>
  </si>
  <si>
    <t>A.01.01</t>
  </si>
  <si>
    <t>A.01.01.01</t>
  </si>
  <si>
    <t>A.01.02</t>
  </si>
  <si>
    <t>A.01.02.01</t>
  </si>
  <si>
    <t>A.01.02.02</t>
  </si>
  <si>
    <t>A.01.02.03</t>
  </si>
  <si>
    <t>A.01.02.04</t>
  </si>
  <si>
    <t>A.01.02.05</t>
  </si>
  <si>
    <t>A.01.02.06</t>
  </si>
  <si>
    <t>A.01.02.07</t>
  </si>
  <si>
    <t>A.01.02.08</t>
  </si>
  <si>
    <t>A.01.02.09</t>
  </si>
  <si>
    <t>B</t>
  </si>
  <si>
    <t>B.01</t>
  </si>
  <si>
    <t>B.01.01</t>
  </si>
  <si>
    <t>B.01.01.01</t>
  </si>
  <si>
    <t>B.01.01.02</t>
  </si>
  <si>
    <t>B.01.01.03</t>
  </si>
  <si>
    <t>B.01.02</t>
  </si>
  <si>
    <t>B.01.02.01</t>
  </si>
  <si>
    <t>B.01.02.02</t>
  </si>
  <si>
    <t>B.01.02.03</t>
  </si>
  <si>
    <t>B.01.02.04</t>
  </si>
  <si>
    <t>B.01.02.05</t>
  </si>
  <si>
    <t>B.01.02.06</t>
  </si>
  <si>
    <t>B.01.02.07</t>
  </si>
  <si>
    <t>B.01.02.08</t>
  </si>
  <si>
    <t>B.01.03</t>
  </si>
  <si>
    <t>B.01.03.01</t>
  </si>
  <si>
    <t>B.01.03.02</t>
  </si>
  <si>
    <t>B.01.04</t>
  </si>
  <si>
    <t>B.01.04.01</t>
  </si>
  <si>
    <t>B.01.04.02</t>
  </si>
  <si>
    <t>B.01.05</t>
  </si>
  <si>
    <t>B.01.05.01</t>
  </si>
  <si>
    <t>B.01.06</t>
  </si>
  <si>
    <t>B.01.06.01</t>
  </si>
  <si>
    <t>B.01.06.02</t>
  </si>
  <si>
    <t>B.01.06.03</t>
  </si>
  <si>
    <t>B.01.06.04</t>
  </si>
  <si>
    <t>B.01.06.05</t>
  </si>
  <si>
    <t>B.01.06.06</t>
  </si>
  <si>
    <t>C</t>
  </si>
  <si>
    <t>C.01</t>
  </si>
  <si>
    <t>C.01.01</t>
  </si>
  <si>
    <t>C.01.01.01</t>
  </si>
  <si>
    <t>C.01.01.02</t>
  </si>
  <si>
    <t>C.01.02</t>
  </si>
  <si>
    <t>C.01.02.01</t>
  </si>
  <si>
    <t>C.02</t>
  </si>
  <si>
    <t>C.02.01</t>
  </si>
  <si>
    <t>C.02.01.01</t>
  </si>
  <si>
    <t>C.02.02</t>
  </si>
  <si>
    <t>C.02.02.01</t>
  </si>
  <si>
    <t>D</t>
  </si>
  <si>
    <t>D.01</t>
  </si>
  <si>
    <t>D.01.01</t>
  </si>
  <si>
    <t>D.01.01.01</t>
  </si>
  <si>
    <t>D.01.01.02</t>
  </si>
  <si>
    <t>D.01.01.03</t>
  </si>
  <si>
    <t>D.01.02</t>
  </si>
  <si>
    <t>D.01.02.01</t>
  </si>
  <si>
    <t>D.01.02.02</t>
  </si>
  <si>
    <t>D.01.02.03</t>
  </si>
  <si>
    <t>D.01.02.04</t>
  </si>
  <si>
    <t>D.01.02.05</t>
  </si>
  <si>
    <t>E</t>
  </si>
  <si>
    <t>E.01</t>
  </si>
  <si>
    <t>E.01.01</t>
  </si>
  <si>
    <t>E.01.01.01</t>
  </si>
  <si>
    <t>E.01.01.02</t>
  </si>
  <si>
    <t>E.01.01.03</t>
  </si>
  <si>
    <t>E.01.01.04</t>
  </si>
  <si>
    <t>E.01.01.05</t>
  </si>
  <si>
    <t>E.02</t>
  </si>
  <si>
    <t>E.02.01</t>
  </si>
  <si>
    <t>E.02.01.01</t>
  </si>
  <si>
    <t>E.02.01.02</t>
  </si>
  <si>
    <t>E.02.02</t>
  </si>
  <si>
    <t>E.02.02.01</t>
  </si>
  <si>
    <t>F</t>
  </si>
  <si>
    <t>F.01</t>
  </si>
  <si>
    <t>F.01.01</t>
  </si>
  <si>
    <t>F.01.01.01</t>
  </si>
  <si>
    <t>TAREAS PRELIMINARES</t>
  </si>
  <si>
    <t>Generales</t>
  </si>
  <si>
    <t>Cartel</t>
  </si>
  <si>
    <t>Cartel de Obra (de chapa/bastidor de madera pintada)</t>
  </si>
  <si>
    <t>Obrador</t>
  </si>
  <si>
    <t>Obrador - Casilla habitable</t>
  </si>
  <si>
    <t>Sanitarios (baño químico alquiler mensual con 4 limpiezas)</t>
  </si>
  <si>
    <t>Tablero principal eléctrico con fuerza motriz</t>
  </si>
  <si>
    <t>Cerco de obra</t>
  </si>
  <si>
    <t>Replanteo de obra</t>
  </si>
  <si>
    <t>Agua de construcción</t>
  </si>
  <si>
    <t>Electricidad de construcción (mes)</t>
  </si>
  <si>
    <t>Sereno</t>
  </si>
  <si>
    <t>Limpieza de obra</t>
  </si>
  <si>
    <t>RED PLUVIAL</t>
  </si>
  <si>
    <t>Recolección (ampliación de red)</t>
  </si>
  <si>
    <t>Por cordón cuneta</t>
  </si>
  <si>
    <t>Cordones de H°A°, rectos y/o curvos.-</t>
  </si>
  <si>
    <t>Cordón cuneta de H°A° de 15cm de espesor y 60cm de ancho útil.-</t>
  </si>
  <si>
    <t>Baden</t>
  </si>
  <si>
    <t>Desague Pluvial por Conducto</t>
  </si>
  <si>
    <t>Excavacion en terreno de cualquier categoria</t>
  </si>
  <si>
    <t>Tapado y compactacion de zanja</t>
  </si>
  <si>
    <t>Prov. y acarreo y coloc. de caños de 500 mm</t>
  </si>
  <si>
    <t>Prov. y acarreo y coloc. de caños de 600 mm</t>
  </si>
  <si>
    <t>Ejecución de conducto rectangular vano simple de hºaº (hormigonado in situ), con dimensiones: [b: 1,20 m; h: 0,50 m] Incluye depresión de napa, excavación, tapada, compactación y reemplazo de suelo de ser necesario.</t>
  </si>
  <si>
    <t>Ejecución de conducto rectangular vano simple de hºaº (hormigonado in situ), con dimensiones: [b: 1,20 m; h: 0,60 m] Incluye depresión de napa, excavación, tapada, compactación y reemplazo de suelo de ser necesario.</t>
  </si>
  <si>
    <t>Ejecución de conducto rectangular vano simple de hºaº (hormigonado in situ), con dimensiones: [b: 1,40 m; h: 0,60 m] Incluye depresión de napa, excavación, tapada, compactación y reemplazo de suelo de ser necesario.</t>
  </si>
  <si>
    <t>Ejecución de canalón rectangular de hºaº (hormigonado in situ) con rejas de acero, dimensiones: [b: 0,40 m; h: variable] y conexión a boca de registro.</t>
  </si>
  <si>
    <t>Boca de Registro</t>
  </si>
  <si>
    <t>Ejecución de boca de registro (hºaº) tipo para conducto circular, tronera (h variable), con marco y tapa de fºfº de diámetro 0,80 m. incluye: materiales, equipamiento y mano de obra</t>
  </si>
  <si>
    <t>Ejecución de boca de registro (hºaº) tipo para conducto rectangular, tronera (h variable), con marco y tapa de fºfº de diámetro 0,80 m. incluye: materiales, equipamiento y mano de obra</t>
  </si>
  <si>
    <t>Sumideros</t>
  </si>
  <si>
    <t>Ejecución de Sumidero Tipo 1 de un tramo. incluye: reja horizontal y vertical de fºfº con marco. incluye: materiales, equipamiento y mano de obra.</t>
  </si>
  <si>
    <t>Camara Pluvial</t>
  </si>
  <si>
    <t>Muro Cabezal</t>
  </si>
  <si>
    <t>Ejecución de muro cabezal de hºaº para conducto circular en acometidas de cunetas. incluye: materiales, equipamiento y mano de obra.</t>
  </si>
  <si>
    <t>Corrimiento de servicios</t>
  </si>
  <si>
    <t>Corrimiento de servicios agua potable: interferencia. incluye materiales, equipamiento y mano de obra.</t>
  </si>
  <si>
    <t>Corrimiento de servicios agua potable:conexiones domiciliarias. incluye materiales, equipamiento y mano de obra.</t>
  </si>
  <si>
    <t>Corrimiento de servicios cloacas: interferencia. incluye materiales, equipamiento y mano de obra.</t>
  </si>
  <si>
    <t>Corrimiento de servicios cloacas: conexiones domiciliarias. incluye materiales, equipamiento y mano de obra.</t>
  </si>
  <si>
    <t>Corrimiento de servicios gas natural. incluye: materiales, equipamiento y mano de obra.</t>
  </si>
  <si>
    <t>Corrimiento de servicios  (telefonia, fibra optica, etc.) incluye: materiale, equipamiento y mano de obra.</t>
  </si>
  <si>
    <t>RED ELÉCTRICA</t>
  </si>
  <si>
    <t>Extension de Red Electrica y Alumbrado Publico</t>
  </si>
  <si>
    <t>Estructura de sostén</t>
  </si>
  <si>
    <t>Prov. y montaje de poste de eucalipto de 7,50m</t>
  </si>
  <si>
    <t>Prov. y montaje de columna metálica curva simple. De 8,50m de altura con brazo de 1,50m</t>
  </si>
  <si>
    <t>Conductores</t>
  </si>
  <si>
    <t>Provisión, colocación y conexionado de cable preensamblado de aluminio de 2x16mm2. (1372)</t>
  </si>
  <si>
    <t>Alumbrado Público</t>
  </si>
  <si>
    <t>Tablero de Alumbrado Público</t>
  </si>
  <si>
    <t>Provisión y colocación de Tablero de Alumbrado Público: Gabinete metálico con seccionador tripolar, contactor tipo SIEMENS 3TF50, bob. 220V, In=110A, NH50A, fotocélula, cableado y accesorio (luminarias 125W)</t>
  </si>
  <si>
    <t>Luminarias</t>
  </si>
  <si>
    <t>Provisión y colocación de luminarias de LED 150W</t>
  </si>
  <si>
    <t>RED VIAL</t>
  </si>
  <si>
    <t>Circulación barrial</t>
  </si>
  <si>
    <t>Tareas previas</t>
  </si>
  <si>
    <t>Corrimiento. Liberación de la traza.</t>
  </si>
  <si>
    <t>Apertura de Caja (Calle): Limpieza de terreno (sin retiro de árboles), excavación y retiro de capa humífera</t>
  </si>
  <si>
    <t>Rotura y remoción de pavimento de hormigón.-</t>
  </si>
  <si>
    <t>Calzadas</t>
  </si>
  <si>
    <t>Estabilizado granular con incorporación de cemento, de 15cm de espesor para base o transiciones.-</t>
  </si>
  <si>
    <t>Sub base de Suelo Arena Cemento (SAC) de 15cm de espesor.-</t>
  </si>
  <si>
    <t>Pavimento de Hº, de 15 cm de espesor.-</t>
  </si>
  <si>
    <t>Pavimento Intertrabado de Hº de 10 cm de espesor.-</t>
  </si>
  <si>
    <t>Cordon de Hº de 0,15 x 0,25</t>
  </si>
  <si>
    <t>RED PEATONAL</t>
  </si>
  <si>
    <t>Interconexión (nexo)</t>
  </si>
  <si>
    <t>Vereda de Hormigón</t>
  </si>
  <si>
    <t>Solado de Hº peinado H17 en 7cm de espesor.-</t>
  </si>
  <si>
    <t>Rampa de accesibilidad premoldeada</t>
  </si>
  <si>
    <t xml:space="preserve">Senda Podotactil (inc: Contrapiso h-17)
</t>
  </si>
  <si>
    <t xml:space="preserve">Senda Podotactil (inc: Contrapiso h-17) Tipo alarma
 </t>
  </si>
  <si>
    <t>Regularización de veredas y desagues pluviales domiciliarios</t>
  </si>
  <si>
    <t>Equipamiento Urbano</t>
  </si>
  <si>
    <t>Señaletica Urbana</t>
  </si>
  <si>
    <t>Prov. y coloc. de  indicadores de calles</t>
  </si>
  <si>
    <t>Señalización Horizontal. Senda Peatonal.-</t>
  </si>
  <si>
    <t>Parquización, Arbolado y Coberturas Verdes de Vía Pública</t>
  </si>
  <si>
    <t>Provisión y plantación árbol con tutor</t>
  </si>
  <si>
    <t>CORRIMIENTO DE CERCOS Y AFECTACIONES PARCIALES</t>
  </si>
  <si>
    <t>Corrimiento de cercos y afectaciones parciales</t>
  </si>
  <si>
    <t>Adecuaciones parciales en viviendas existentes</t>
  </si>
  <si>
    <t>Modificación en vivienda, demolición de afectación y mejora habitacional. 7 unidades (ver anexo)</t>
  </si>
  <si>
    <t>TOTAL</t>
  </si>
  <si>
    <t>PARCIAL</t>
  </si>
  <si>
    <t>m²</t>
  </si>
  <si>
    <t>mes</t>
  </si>
  <si>
    <t>U</t>
  </si>
  <si>
    <t>m</t>
  </si>
  <si>
    <t>m³</t>
  </si>
  <si>
    <t>u</t>
  </si>
  <si>
    <t>gl</t>
  </si>
  <si>
    <t>INC. PARCIAL</t>
  </si>
  <si>
    <t>INC. TOTAL</t>
  </si>
  <si>
    <t>LIC. PUBLICA 01/2023</t>
  </si>
  <si>
    <t>Ubicación: B° Transporte y Villa Elsa - ETAPA II - Municipio Santa Fe</t>
  </si>
  <si>
    <t>Computo y Presupuesto - enero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</si>
</sst>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\ #,#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Encode Sans"/>
    </font>
    <font>
      <b/>
      <sz val="11"/>
      <color rgb="FF000000"/>
      <name val="Encode Sans"/>
    </font>
    <font>
      <b/>
      <sz val="11"/>
      <color rgb="FFFF0000"/>
      <name val="Encode Sans"/>
    </font>
    <font>
      <b/>
      <sz val="14"/>
      <color theme="1"/>
      <name val="Encode Sans"/>
    </font>
    <font>
      <b/>
      <sz val="14"/>
      <color rgb="FF000000"/>
      <name val="Encode Sans"/>
    </font>
    <font>
      <b/>
      <sz val="14"/>
      <color rgb="FFFF0000"/>
      <name val="Encode Sans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0" borderId="1" xfId="0" applyBorder="1"/>
    <xf numFmtId="10" fontId="0" fillId="0" borderId="1" xfId="0" applyNumberFormat="1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3" borderId="1" xfId="0" applyFill="1" applyBorder="1"/>
    <xf numFmtId="0" fontId="1" fillId="3" borderId="1" xfId="0" applyFont="1" applyFill="1" applyBorder="1"/>
    <xf numFmtId="164" fontId="0" fillId="3" borderId="1" xfId="0" applyNumberFormat="1" applyFill="1" applyBorder="1"/>
    <xf numFmtId="164" fontId="1" fillId="3" borderId="1" xfId="0" applyNumberFormat="1" applyFont="1" applyFill="1" applyBorder="1"/>
    <xf numFmtId="10" fontId="0" fillId="3" borderId="1" xfId="0" applyNumberForma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/>
    <xf numFmtId="10" fontId="1" fillId="2" borderId="1" xfId="0" applyNumberFormat="1" applyFont="1" applyFill="1" applyBorder="1"/>
    <xf numFmtId="0" fontId="1" fillId="0" borderId="0" xfId="0" applyFont="1"/>
    <xf numFmtId="0" fontId="2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425824</xdr:colOff>
      <xdr:row>0</xdr:row>
      <xdr:rowOff>33617</xdr:rowOff>
    </xdr:from>
    <xdr:ext cx="1200150" cy="1123950"/>
    <xdr:pic>
      <xdr:nvPicPr>
        <xdr:cNvPr id="3" name="image1.png" title="Imagen"/>
        <xdr:cNvPicPr preferRelativeResize="0"/>
      </xdr:nvPicPr>
      <xdr:blipFill rotWithShape="1">
        <a:blip xmlns:r="http://schemas.openxmlformats.org/officeDocument/2006/relationships" r:embed="rId1" cstate="print"/>
        <a:srcRect l="16057" t="12057" r="11680" b="14184"/>
        <a:stretch/>
      </xdr:blipFill>
      <xdr:spPr>
        <a:xfrm>
          <a:off x="10443883" y="33617"/>
          <a:ext cx="1200150" cy="11239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2"/>
  <sheetViews>
    <sheetView tabSelected="1" zoomScale="70" zoomScaleNormal="70" workbookViewId="0">
      <selection activeCell="B3" sqref="B3:C3"/>
    </sheetView>
  </sheetViews>
  <sheetFormatPr baseColWidth="10" defaultRowHeight="15"/>
  <cols>
    <col min="3" max="3" width="62.7109375" customWidth="1"/>
    <col min="4" max="4" width="10" customWidth="1"/>
    <col min="5" max="5" width="15" customWidth="1"/>
    <col min="6" max="6" width="19.85546875" customWidth="1"/>
    <col min="7" max="7" width="26.85546875" customWidth="1"/>
    <col min="8" max="8" width="16.5703125" customWidth="1"/>
    <col min="9" max="9" width="13.7109375" customWidth="1"/>
  </cols>
  <sheetData>
    <row r="1" spans="1:19">
      <c r="B1" s="1" t="s">
        <v>188</v>
      </c>
      <c r="C1" s="2"/>
      <c r="D1" s="2"/>
      <c r="E1" s="2"/>
      <c r="F1" s="2"/>
      <c r="G1" s="2"/>
      <c r="H1" s="2"/>
      <c r="I1" s="2"/>
      <c r="J1" s="2"/>
      <c r="K1" s="2"/>
      <c r="L1" s="3"/>
      <c r="M1" s="2"/>
      <c r="N1" s="2"/>
      <c r="O1" s="2"/>
      <c r="P1" s="4"/>
      <c r="Q1" s="4"/>
      <c r="R1" s="5"/>
      <c r="S1" s="2"/>
    </row>
    <row r="2" spans="1:19">
      <c r="B2" s="1" t="s">
        <v>189</v>
      </c>
      <c r="C2" s="2"/>
      <c r="D2" s="2"/>
      <c r="E2" s="2"/>
      <c r="F2" s="2"/>
      <c r="G2" s="2"/>
      <c r="H2" s="2"/>
      <c r="I2" s="2"/>
      <c r="J2" s="2"/>
      <c r="K2" s="2"/>
      <c r="L2" s="3"/>
      <c r="M2" s="2"/>
      <c r="N2" s="2"/>
      <c r="O2" s="2"/>
      <c r="P2" s="4"/>
      <c r="Q2" s="4"/>
      <c r="R2" s="5"/>
      <c r="S2" s="2"/>
    </row>
    <row r="3" spans="1:19" ht="69.75" customHeight="1">
      <c r="A3" s="2"/>
      <c r="B3" s="27" t="s">
        <v>190</v>
      </c>
      <c r="C3" s="27"/>
      <c r="D3" s="6"/>
      <c r="E3" s="6"/>
      <c r="F3" s="6"/>
      <c r="G3" s="6"/>
      <c r="H3" s="6"/>
      <c r="I3" s="6"/>
      <c r="J3" s="6"/>
      <c r="K3" s="6"/>
      <c r="L3" s="7"/>
      <c r="M3" s="6"/>
      <c r="N3" s="6"/>
      <c r="O3" s="6"/>
      <c r="P3" s="8"/>
      <c r="Q3" s="8"/>
      <c r="R3" s="9"/>
      <c r="S3" s="6"/>
    </row>
    <row r="4" spans="1:19">
      <c r="B4" s="10" t="s">
        <v>0</v>
      </c>
      <c r="C4" s="10" t="s">
        <v>1</v>
      </c>
      <c r="D4" s="11" t="s">
        <v>2</v>
      </c>
      <c r="E4" s="11" t="s">
        <v>3</v>
      </c>
      <c r="F4" s="11" t="s">
        <v>4</v>
      </c>
      <c r="G4" s="11" t="s">
        <v>178</v>
      </c>
      <c r="H4" s="11" t="s">
        <v>186</v>
      </c>
      <c r="I4" s="11" t="s">
        <v>187</v>
      </c>
    </row>
    <row r="5" spans="1:19" s="26" customFormat="1">
      <c r="B5" s="22" t="s">
        <v>5</v>
      </c>
      <c r="C5" s="22" t="s">
        <v>91</v>
      </c>
      <c r="D5" s="22"/>
      <c r="E5" s="22"/>
      <c r="F5" s="22"/>
      <c r="G5" s="22"/>
      <c r="H5" s="22"/>
      <c r="I5" s="25">
        <f>SUM(H6:H18)</f>
        <v>8.9965813263767104E-3</v>
      </c>
    </row>
    <row r="6" spans="1:19">
      <c r="B6" s="12" t="s">
        <v>6</v>
      </c>
      <c r="C6" s="12" t="s">
        <v>92</v>
      </c>
      <c r="D6" s="12"/>
      <c r="E6" s="12"/>
      <c r="F6" s="12"/>
      <c r="G6" s="12"/>
      <c r="H6" s="12"/>
      <c r="I6" s="13"/>
    </row>
    <row r="7" spans="1:19">
      <c r="B7" s="12" t="s">
        <v>7</v>
      </c>
      <c r="C7" s="12" t="s">
        <v>93</v>
      </c>
      <c r="D7" s="12"/>
      <c r="E7" s="12"/>
      <c r="F7" s="12"/>
      <c r="G7" s="12"/>
      <c r="H7" s="12"/>
      <c r="I7" s="13"/>
    </row>
    <row r="8" spans="1:19">
      <c r="B8" s="12" t="s">
        <v>8</v>
      </c>
      <c r="C8" s="12" t="s">
        <v>94</v>
      </c>
      <c r="D8" s="14" t="s">
        <v>179</v>
      </c>
      <c r="E8" s="12">
        <v>36</v>
      </c>
      <c r="F8" s="15">
        <v>82589.95</v>
      </c>
      <c r="G8" s="15">
        <f>+F8*E8</f>
        <v>2973238.1999999997</v>
      </c>
      <c r="H8" s="13">
        <f>+G8/$G$92</f>
        <v>2.5991928149676283E-3</v>
      </c>
      <c r="I8" s="13"/>
    </row>
    <row r="9" spans="1:19">
      <c r="B9" s="12" t="s">
        <v>9</v>
      </c>
      <c r="C9" s="12" t="s">
        <v>95</v>
      </c>
      <c r="D9" s="14"/>
      <c r="E9" s="12"/>
      <c r="F9" s="15"/>
      <c r="G9" s="15"/>
      <c r="H9" s="13"/>
      <c r="I9" s="13"/>
    </row>
    <row r="10" spans="1:19">
      <c r="B10" s="12" t="s">
        <v>10</v>
      </c>
      <c r="C10" s="12" t="s">
        <v>96</v>
      </c>
      <c r="D10" s="14" t="s">
        <v>179</v>
      </c>
      <c r="E10" s="12">
        <v>30</v>
      </c>
      <c r="F10" s="15">
        <v>50554.59</v>
      </c>
      <c r="G10" s="15">
        <f t="shared" ref="G10:G72" si="0">+F10*E10</f>
        <v>1516637.7</v>
      </c>
      <c r="H10" s="13">
        <f t="shared" ref="H10:H18" si="1">+G10/$G$92</f>
        <v>1.3258385462520392E-3</v>
      </c>
      <c r="I10" s="13"/>
    </row>
    <row r="11" spans="1:19">
      <c r="B11" s="12" t="s">
        <v>11</v>
      </c>
      <c r="C11" s="12" t="s">
        <v>97</v>
      </c>
      <c r="D11" s="14" t="s">
        <v>180</v>
      </c>
      <c r="E11" s="12">
        <v>12</v>
      </c>
      <c r="F11" s="15">
        <v>32828.410000000003</v>
      </c>
      <c r="G11" s="15">
        <f t="shared" si="0"/>
        <v>393940.92000000004</v>
      </c>
      <c r="H11" s="13">
        <f t="shared" si="1"/>
        <v>3.4438155973703607E-4</v>
      </c>
      <c r="I11" s="13"/>
    </row>
    <row r="12" spans="1:19">
      <c r="B12" s="12" t="s">
        <v>12</v>
      </c>
      <c r="C12" s="12" t="s">
        <v>98</v>
      </c>
      <c r="D12" s="14" t="s">
        <v>181</v>
      </c>
      <c r="E12" s="12">
        <v>1</v>
      </c>
      <c r="F12" s="15">
        <v>340092.12</v>
      </c>
      <c r="G12" s="15">
        <f t="shared" si="0"/>
        <v>340092.12</v>
      </c>
      <c r="H12" s="13">
        <f t="shared" si="1"/>
        <v>2.9730715646365249E-4</v>
      </c>
      <c r="I12" s="13"/>
    </row>
    <row r="13" spans="1:19">
      <c r="B13" s="12" t="s">
        <v>13</v>
      </c>
      <c r="C13" s="12" t="s">
        <v>99</v>
      </c>
      <c r="D13" s="14" t="s">
        <v>182</v>
      </c>
      <c r="E13" s="12">
        <v>80</v>
      </c>
      <c r="F13" s="15">
        <v>7169.34</v>
      </c>
      <c r="G13" s="15">
        <f t="shared" si="0"/>
        <v>573547.19999999995</v>
      </c>
      <c r="H13" s="13">
        <f t="shared" si="1"/>
        <v>5.0139264364516822E-4</v>
      </c>
      <c r="I13" s="13"/>
    </row>
    <row r="14" spans="1:19">
      <c r="B14" s="12" t="s">
        <v>14</v>
      </c>
      <c r="C14" s="12" t="s">
        <v>100</v>
      </c>
      <c r="D14" s="14" t="s">
        <v>182</v>
      </c>
      <c r="E14" s="12">
        <v>6506.2</v>
      </c>
      <c r="F14" s="15">
        <v>148.21</v>
      </c>
      <c r="G14" s="15">
        <f t="shared" si="0"/>
        <v>964283.902</v>
      </c>
      <c r="H14" s="13">
        <f t="shared" si="1"/>
        <v>8.4297308895982465E-4</v>
      </c>
      <c r="I14" s="13"/>
    </row>
    <row r="15" spans="1:19">
      <c r="B15" s="12" t="s">
        <v>15</v>
      </c>
      <c r="C15" s="12" t="s">
        <v>101</v>
      </c>
      <c r="D15" s="14" t="s">
        <v>181</v>
      </c>
      <c r="E15" s="12">
        <v>1</v>
      </c>
      <c r="F15" s="15">
        <v>25199.89</v>
      </c>
      <c r="G15" s="15">
        <f t="shared" si="0"/>
        <v>25199.89</v>
      </c>
      <c r="H15" s="13">
        <f t="shared" si="1"/>
        <v>2.2029641966114452E-5</v>
      </c>
      <c r="I15" s="13"/>
    </row>
    <row r="16" spans="1:19">
      <c r="B16" s="12" t="s">
        <v>16</v>
      </c>
      <c r="C16" s="12" t="s">
        <v>102</v>
      </c>
      <c r="D16" s="14" t="s">
        <v>180</v>
      </c>
      <c r="E16" s="12">
        <v>12</v>
      </c>
      <c r="F16" s="15">
        <v>23550.31</v>
      </c>
      <c r="G16" s="15">
        <f t="shared" si="0"/>
        <v>282603.72000000003</v>
      </c>
      <c r="H16" s="13">
        <f t="shared" si="1"/>
        <v>2.470510295835442E-4</v>
      </c>
      <c r="I16" s="13"/>
    </row>
    <row r="17" spans="2:9">
      <c r="B17" s="12" t="s">
        <v>17</v>
      </c>
      <c r="C17" s="12" t="s">
        <v>103</v>
      </c>
      <c r="D17" s="14" t="s">
        <v>180</v>
      </c>
      <c r="E17" s="12">
        <v>12</v>
      </c>
      <c r="F17" s="15">
        <v>169065.89</v>
      </c>
      <c r="G17" s="15">
        <f t="shared" si="0"/>
        <v>2028790.6800000002</v>
      </c>
      <c r="H17" s="13">
        <f t="shared" si="1"/>
        <v>1.7735606109625828E-3</v>
      </c>
      <c r="I17" s="13"/>
    </row>
    <row r="18" spans="2:9">
      <c r="B18" s="12" t="s">
        <v>18</v>
      </c>
      <c r="C18" s="12" t="s">
        <v>104</v>
      </c>
      <c r="D18" s="14" t="s">
        <v>180</v>
      </c>
      <c r="E18" s="12">
        <v>12</v>
      </c>
      <c r="F18" s="15">
        <v>99410.8</v>
      </c>
      <c r="G18" s="15">
        <f t="shared" si="0"/>
        <v>1192929.6000000001</v>
      </c>
      <c r="H18" s="13">
        <f t="shared" si="1"/>
        <v>1.0428542338391212E-3</v>
      </c>
      <c r="I18" s="13"/>
    </row>
    <row r="19" spans="2:9" s="26" customFormat="1">
      <c r="B19" s="22" t="s">
        <v>19</v>
      </c>
      <c r="C19" s="22" t="s">
        <v>105</v>
      </c>
      <c r="D19" s="23"/>
      <c r="E19" s="22"/>
      <c r="F19" s="24"/>
      <c r="G19" s="24"/>
      <c r="H19" s="25"/>
      <c r="I19" s="25">
        <f>SUM(H20:H48)</f>
        <v>0.21938737552857659</v>
      </c>
    </row>
    <row r="20" spans="2:9">
      <c r="B20" s="12" t="s">
        <v>20</v>
      </c>
      <c r="C20" s="12" t="s">
        <v>106</v>
      </c>
      <c r="D20" s="14"/>
      <c r="E20" s="12"/>
      <c r="F20" s="15"/>
      <c r="G20" s="15"/>
      <c r="H20" s="13"/>
      <c r="I20" s="13"/>
    </row>
    <row r="21" spans="2:9">
      <c r="B21" s="12" t="s">
        <v>21</v>
      </c>
      <c r="C21" s="12" t="s">
        <v>107</v>
      </c>
      <c r="D21" s="14"/>
      <c r="E21" s="12"/>
      <c r="F21" s="15"/>
      <c r="G21" s="15"/>
      <c r="H21" s="13"/>
      <c r="I21" s="13"/>
    </row>
    <row r="22" spans="2:9">
      <c r="B22" s="12" t="s">
        <v>22</v>
      </c>
      <c r="C22" s="12" t="s">
        <v>108</v>
      </c>
      <c r="D22" s="14" t="s">
        <v>182</v>
      </c>
      <c r="E22" s="12">
        <v>5968</v>
      </c>
      <c r="F22" s="15">
        <v>3994.02</v>
      </c>
      <c r="G22" s="15">
        <f t="shared" si="0"/>
        <v>23836311.359999999</v>
      </c>
      <c r="H22" s="13">
        <f>+G22/$G$92</f>
        <v>2.0837607031365085E-2</v>
      </c>
      <c r="I22" s="13"/>
    </row>
    <row r="23" spans="2:9">
      <c r="B23" s="12" t="s">
        <v>23</v>
      </c>
      <c r="C23" s="12" t="s">
        <v>109</v>
      </c>
      <c r="D23" s="14" t="s">
        <v>182</v>
      </c>
      <c r="E23" s="12">
        <v>371</v>
      </c>
      <c r="F23" s="15">
        <v>8624.9500000000007</v>
      </c>
      <c r="G23" s="15">
        <f t="shared" si="0"/>
        <v>3199856.45</v>
      </c>
      <c r="H23" s="13">
        <f>+G23/$G$92</f>
        <v>2.7973015730013906E-3</v>
      </c>
      <c r="I23" s="13"/>
    </row>
    <row r="24" spans="2:9">
      <c r="B24" s="12" t="s">
        <v>24</v>
      </c>
      <c r="C24" s="12" t="s">
        <v>110</v>
      </c>
      <c r="D24" s="14" t="s">
        <v>179</v>
      </c>
      <c r="E24" s="12">
        <v>605</v>
      </c>
      <c r="F24" s="15">
        <v>9826.52</v>
      </c>
      <c r="G24" s="15">
        <f t="shared" si="0"/>
        <v>5945044.6000000006</v>
      </c>
      <c r="H24" s="13">
        <f>+G24/$G$92</f>
        <v>5.1971339561633851E-3</v>
      </c>
      <c r="I24" s="13"/>
    </row>
    <row r="25" spans="2:9">
      <c r="B25" s="12" t="s">
        <v>25</v>
      </c>
      <c r="C25" s="12" t="s">
        <v>111</v>
      </c>
      <c r="D25" s="14"/>
      <c r="E25" s="12"/>
      <c r="F25" s="15"/>
      <c r="G25" s="15"/>
      <c r="H25" s="13"/>
      <c r="I25" s="13"/>
    </row>
    <row r="26" spans="2:9">
      <c r="B26" s="12" t="s">
        <v>26</v>
      </c>
      <c r="C26" s="12" t="s">
        <v>112</v>
      </c>
      <c r="D26" s="14" t="s">
        <v>183</v>
      </c>
      <c r="E26" s="12">
        <v>3926.19</v>
      </c>
      <c r="F26" s="15">
        <v>4454.24</v>
      </c>
      <c r="G26" s="15">
        <f t="shared" si="0"/>
        <v>17488192.545600001</v>
      </c>
      <c r="H26" s="13">
        <f t="shared" ref="H26:H33" si="2">+G26/$G$92</f>
        <v>1.5288107226422008E-2</v>
      </c>
      <c r="I26" s="13"/>
    </row>
    <row r="27" spans="2:9">
      <c r="B27" s="12" t="s">
        <v>27</v>
      </c>
      <c r="C27" s="12" t="s">
        <v>113</v>
      </c>
      <c r="D27" s="14" t="s">
        <v>183</v>
      </c>
      <c r="E27" s="12">
        <v>3926.19</v>
      </c>
      <c r="F27" s="15">
        <v>3001.27</v>
      </c>
      <c r="G27" s="15">
        <f t="shared" si="0"/>
        <v>11783556.261299999</v>
      </c>
      <c r="H27" s="13">
        <f t="shared" si="2"/>
        <v>1.0301137247980256E-2</v>
      </c>
      <c r="I27" s="13"/>
    </row>
    <row r="28" spans="2:9">
      <c r="B28" s="12" t="s">
        <v>28</v>
      </c>
      <c r="C28" s="12" t="s">
        <v>114</v>
      </c>
      <c r="D28" s="14" t="s">
        <v>182</v>
      </c>
      <c r="E28" s="12">
        <v>289</v>
      </c>
      <c r="F28" s="15">
        <v>31755.01</v>
      </c>
      <c r="G28" s="15">
        <f t="shared" si="0"/>
        <v>9177197.8899999987</v>
      </c>
      <c r="H28" s="13">
        <f t="shared" si="2"/>
        <v>8.0226692961310932E-3</v>
      </c>
      <c r="I28" s="13"/>
    </row>
    <row r="29" spans="2:9">
      <c r="B29" s="12" t="s">
        <v>29</v>
      </c>
      <c r="C29" s="12" t="s">
        <v>115</v>
      </c>
      <c r="D29" s="14" t="s">
        <v>182</v>
      </c>
      <c r="E29" s="12">
        <v>646</v>
      </c>
      <c r="F29" s="15">
        <v>36813.730000000003</v>
      </c>
      <c r="G29" s="15">
        <f t="shared" si="0"/>
        <v>23781669.580000002</v>
      </c>
      <c r="H29" s="13">
        <f t="shared" si="2"/>
        <v>2.0789839408181365E-2</v>
      </c>
      <c r="I29" s="13"/>
    </row>
    <row r="30" spans="2:9" ht="60">
      <c r="B30" s="12" t="s">
        <v>30</v>
      </c>
      <c r="C30" s="16" t="s">
        <v>116</v>
      </c>
      <c r="D30" s="14" t="s">
        <v>183</v>
      </c>
      <c r="E30" s="12">
        <v>103.2</v>
      </c>
      <c r="F30" s="15">
        <v>195155.67</v>
      </c>
      <c r="G30" s="15">
        <f t="shared" si="0"/>
        <v>20140065.144000001</v>
      </c>
      <c r="H30" s="13">
        <f t="shared" si="2"/>
        <v>1.7606363531608327E-2</v>
      </c>
      <c r="I30" s="13"/>
    </row>
    <row r="31" spans="2:9" ht="60">
      <c r="B31" s="12" t="s">
        <v>31</v>
      </c>
      <c r="C31" s="16" t="s">
        <v>117</v>
      </c>
      <c r="D31" s="14" t="s">
        <v>183</v>
      </c>
      <c r="E31" s="12">
        <v>90</v>
      </c>
      <c r="F31" s="15">
        <v>195155.66</v>
      </c>
      <c r="G31" s="15">
        <f t="shared" si="0"/>
        <v>17564009.399999999</v>
      </c>
      <c r="H31" s="13">
        <f t="shared" si="2"/>
        <v>1.5354386014044851E-2</v>
      </c>
      <c r="I31" s="13"/>
    </row>
    <row r="32" spans="2:9" ht="60">
      <c r="B32" s="12" t="s">
        <v>32</v>
      </c>
      <c r="C32" s="16" t="s">
        <v>118</v>
      </c>
      <c r="D32" s="14" t="s">
        <v>183</v>
      </c>
      <c r="E32" s="12">
        <v>229.36</v>
      </c>
      <c r="F32" s="15">
        <v>195155.67</v>
      </c>
      <c r="G32" s="15">
        <f t="shared" si="0"/>
        <v>44760904.471200004</v>
      </c>
      <c r="H32" s="13">
        <f t="shared" si="2"/>
        <v>3.9129801740403931E-2</v>
      </c>
      <c r="I32" s="13"/>
    </row>
    <row r="33" spans="2:9" ht="45">
      <c r="B33" s="12" t="s">
        <v>33</v>
      </c>
      <c r="C33" s="16" t="s">
        <v>119</v>
      </c>
      <c r="D33" s="14" t="s">
        <v>183</v>
      </c>
      <c r="E33" s="12">
        <v>115.64</v>
      </c>
      <c r="F33" s="15">
        <v>195155.67</v>
      </c>
      <c r="G33" s="15">
        <f t="shared" si="0"/>
        <v>22567801.678800002</v>
      </c>
      <c r="H33" s="13">
        <f t="shared" si="2"/>
        <v>1.9728680996077393E-2</v>
      </c>
      <c r="I33" s="13"/>
    </row>
    <row r="34" spans="2:9">
      <c r="B34" s="12" t="s">
        <v>34</v>
      </c>
      <c r="C34" s="12" t="s">
        <v>120</v>
      </c>
      <c r="D34" s="14"/>
      <c r="E34" s="12"/>
      <c r="F34" s="15"/>
      <c r="G34" s="15"/>
      <c r="H34" s="13"/>
      <c r="I34" s="13"/>
    </row>
    <row r="35" spans="2:9" ht="45">
      <c r="B35" s="12" t="s">
        <v>35</v>
      </c>
      <c r="C35" s="16" t="s">
        <v>121</v>
      </c>
      <c r="D35" s="14" t="s">
        <v>184</v>
      </c>
      <c r="E35" s="12">
        <v>15</v>
      </c>
      <c r="F35" s="15">
        <v>665628.41</v>
      </c>
      <c r="G35" s="15">
        <f t="shared" si="0"/>
        <v>9984426.1500000004</v>
      </c>
      <c r="H35" s="13">
        <f>+G35/$G$92</f>
        <v>8.7283449777602433E-3</v>
      </c>
      <c r="I35" s="13"/>
    </row>
    <row r="36" spans="2:9" ht="45">
      <c r="B36" s="12" t="s">
        <v>36</v>
      </c>
      <c r="C36" s="16" t="s">
        <v>122</v>
      </c>
      <c r="D36" s="14" t="s">
        <v>184</v>
      </c>
      <c r="E36" s="12">
        <v>11</v>
      </c>
      <c r="F36" s="15">
        <v>814206.17</v>
      </c>
      <c r="G36" s="15">
        <f t="shared" si="0"/>
        <v>8956267.870000001</v>
      </c>
      <c r="H36" s="13">
        <f>+G36/$G$92</f>
        <v>7.8295331657683639E-3</v>
      </c>
      <c r="I36" s="13"/>
    </row>
    <row r="37" spans="2:9">
      <c r="B37" s="12" t="s">
        <v>37</v>
      </c>
      <c r="C37" s="12" t="s">
        <v>123</v>
      </c>
      <c r="D37" s="14"/>
      <c r="E37" s="12"/>
      <c r="F37" s="15"/>
      <c r="G37" s="15"/>
      <c r="H37" s="13"/>
      <c r="I37" s="13"/>
    </row>
    <row r="38" spans="2:9" ht="45">
      <c r="B38" s="12" t="s">
        <v>38</v>
      </c>
      <c r="C38" s="16" t="s">
        <v>124</v>
      </c>
      <c r="D38" s="14" t="s">
        <v>184</v>
      </c>
      <c r="E38" s="12">
        <v>25</v>
      </c>
      <c r="F38" s="15">
        <v>425472.7</v>
      </c>
      <c r="G38" s="15">
        <f t="shared" si="0"/>
        <v>10636817.5</v>
      </c>
      <c r="H38" s="13">
        <f>+G38/$G$92</f>
        <v>9.2986628586037724E-3</v>
      </c>
      <c r="I38" s="13"/>
    </row>
    <row r="39" spans="2:9">
      <c r="B39" s="12" t="s">
        <v>39</v>
      </c>
      <c r="C39" s="12" t="s">
        <v>125</v>
      </c>
      <c r="D39" s="14" t="s">
        <v>184</v>
      </c>
      <c r="E39" s="12">
        <v>1</v>
      </c>
      <c r="F39" s="15">
        <v>384951.49</v>
      </c>
      <c r="G39" s="15">
        <f t="shared" si="0"/>
        <v>384951.49</v>
      </c>
      <c r="H39" s="13">
        <f>+G39/$G$92</f>
        <v>3.3652303637128129E-4</v>
      </c>
      <c r="I39" s="13"/>
    </row>
    <row r="40" spans="2:9">
      <c r="B40" s="12" t="s">
        <v>40</v>
      </c>
      <c r="C40" s="12" t="s">
        <v>126</v>
      </c>
      <c r="D40" s="14"/>
      <c r="E40" s="12"/>
      <c r="F40" s="15"/>
      <c r="G40" s="15"/>
      <c r="H40" s="13"/>
      <c r="I40" s="13"/>
    </row>
    <row r="41" spans="2:9" ht="45">
      <c r="B41" s="12" t="s">
        <v>41</v>
      </c>
      <c r="C41" s="16" t="s">
        <v>127</v>
      </c>
      <c r="D41" s="14" t="s">
        <v>183</v>
      </c>
      <c r="E41" s="12">
        <v>7.44</v>
      </c>
      <c r="F41" s="15">
        <v>168461.37</v>
      </c>
      <c r="G41" s="15">
        <f t="shared" si="0"/>
        <v>1253352.5928</v>
      </c>
      <c r="H41" s="13">
        <f>+G41/$G$92</f>
        <v>1.0956757698817432E-3</v>
      </c>
      <c r="I41" s="13"/>
    </row>
    <row r="42" spans="2:9">
      <c r="B42" s="12" t="s">
        <v>42</v>
      </c>
      <c r="C42" s="16" t="s">
        <v>128</v>
      </c>
      <c r="D42" s="14"/>
      <c r="E42" s="12"/>
      <c r="F42" s="15"/>
      <c r="G42" s="15"/>
      <c r="H42" s="13"/>
      <c r="I42" s="13"/>
    </row>
    <row r="43" spans="2:9" ht="30">
      <c r="B43" s="12" t="s">
        <v>43</v>
      </c>
      <c r="C43" s="16" t="s">
        <v>129</v>
      </c>
      <c r="D43" s="14" t="s">
        <v>184</v>
      </c>
      <c r="E43" s="12">
        <v>7</v>
      </c>
      <c r="F43" s="15">
        <v>174678.2</v>
      </c>
      <c r="G43" s="15">
        <f t="shared" si="0"/>
        <v>1222747.4000000001</v>
      </c>
      <c r="H43" s="13">
        <f t="shared" ref="H43:H48" si="3">+G43/$G$92</f>
        <v>1.0689208340590906E-3</v>
      </c>
      <c r="I43" s="13"/>
    </row>
    <row r="44" spans="2:9" ht="30">
      <c r="B44" s="12" t="s">
        <v>44</v>
      </c>
      <c r="C44" s="16" t="s">
        <v>130</v>
      </c>
      <c r="D44" s="14" t="s">
        <v>184</v>
      </c>
      <c r="E44" s="12">
        <v>55</v>
      </c>
      <c r="F44" s="15">
        <v>7724.18</v>
      </c>
      <c r="G44" s="15">
        <f t="shared" si="0"/>
        <v>424829.9</v>
      </c>
      <c r="H44" s="13">
        <f t="shared" si="3"/>
        <v>3.7138458118270384E-4</v>
      </c>
      <c r="I44" s="13"/>
    </row>
    <row r="45" spans="2:9" ht="30">
      <c r="B45" s="12" t="s">
        <v>45</v>
      </c>
      <c r="C45" s="16" t="s">
        <v>131</v>
      </c>
      <c r="D45" s="14" t="s">
        <v>184</v>
      </c>
      <c r="E45" s="12">
        <v>7</v>
      </c>
      <c r="F45" s="15">
        <v>1334460</v>
      </c>
      <c r="G45" s="15">
        <f t="shared" si="0"/>
        <v>9341220</v>
      </c>
      <c r="H45" s="13">
        <f t="shared" si="3"/>
        <v>8.1660567616250561E-3</v>
      </c>
      <c r="I45" s="13"/>
    </row>
    <row r="46" spans="2:9" ht="30">
      <c r="B46" s="12" t="s">
        <v>46</v>
      </c>
      <c r="C46" s="16" t="s">
        <v>132</v>
      </c>
      <c r="D46" s="14" t="s">
        <v>184</v>
      </c>
      <c r="E46" s="12">
        <v>30</v>
      </c>
      <c r="F46" s="15">
        <v>82466.5</v>
      </c>
      <c r="G46" s="15">
        <f t="shared" si="0"/>
        <v>2473995</v>
      </c>
      <c r="H46" s="13">
        <f t="shared" si="3"/>
        <v>2.162756427744618E-3</v>
      </c>
      <c r="I46" s="13"/>
    </row>
    <row r="47" spans="2:9" ht="30">
      <c r="B47" s="12" t="s">
        <v>47</v>
      </c>
      <c r="C47" s="16" t="s">
        <v>133</v>
      </c>
      <c r="D47" s="14" t="s">
        <v>184</v>
      </c>
      <c r="E47" s="12">
        <v>40</v>
      </c>
      <c r="F47" s="15">
        <v>133400</v>
      </c>
      <c r="G47" s="15">
        <f t="shared" si="0"/>
        <v>5336000</v>
      </c>
      <c r="H47" s="13">
        <f t="shared" si="3"/>
        <v>4.6647096289383298E-3</v>
      </c>
      <c r="I47" s="13"/>
    </row>
    <row r="48" spans="2:9" ht="30">
      <c r="B48" s="12" t="s">
        <v>48</v>
      </c>
      <c r="C48" s="16" t="s">
        <v>134</v>
      </c>
      <c r="D48" s="14" t="s">
        <v>185</v>
      </c>
      <c r="E48" s="12">
        <v>1</v>
      </c>
      <c r="F48" s="15">
        <v>699819.6</v>
      </c>
      <c r="G48" s="15">
        <f t="shared" si="0"/>
        <v>699819.6</v>
      </c>
      <c r="H48" s="13">
        <f t="shared" si="3"/>
        <v>6.1177946526232575E-4</v>
      </c>
      <c r="I48" s="13"/>
    </row>
    <row r="49" spans="2:9" s="26" customFormat="1">
      <c r="B49" s="22" t="s">
        <v>49</v>
      </c>
      <c r="C49" s="22" t="s">
        <v>135</v>
      </c>
      <c r="D49" s="23"/>
      <c r="E49" s="22"/>
      <c r="F49" s="24"/>
      <c r="G49" s="24"/>
      <c r="H49" s="25"/>
      <c r="I49" s="25">
        <f>SUM(H52:H60)</f>
        <v>5.2050590259480084E-2</v>
      </c>
    </row>
    <row r="50" spans="2:9">
      <c r="B50" s="12" t="s">
        <v>50</v>
      </c>
      <c r="C50" s="12" t="s">
        <v>136</v>
      </c>
      <c r="D50" s="14"/>
      <c r="E50" s="12"/>
      <c r="F50" s="15"/>
      <c r="G50" s="15"/>
      <c r="H50" s="13"/>
      <c r="I50" s="13"/>
    </row>
    <row r="51" spans="2:9">
      <c r="B51" s="12" t="s">
        <v>51</v>
      </c>
      <c r="C51" s="12" t="s">
        <v>137</v>
      </c>
      <c r="D51" s="14"/>
      <c r="E51" s="12"/>
      <c r="F51" s="15"/>
      <c r="G51" s="15"/>
      <c r="H51" s="13"/>
      <c r="I51" s="13"/>
    </row>
    <row r="52" spans="2:9">
      <c r="B52" s="12" t="s">
        <v>52</v>
      </c>
      <c r="C52" s="12" t="s">
        <v>138</v>
      </c>
      <c r="D52" s="14" t="s">
        <v>181</v>
      </c>
      <c r="E52" s="12">
        <v>7</v>
      </c>
      <c r="F52" s="15">
        <v>93330.66</v>
      </c>
      <c r="G52" s="15">
        <f t="shared" si="0"/>
        <v>653314.62</v>
      </c>
      <c r="H52" s="13">
        <f>+G52/$G$92</f>
        <v>5.711249997451622E-4</v>
      </c>
      <c r="I52" s="13"/>
    </row>
    <row r="53" spans="2:9" ht="30">
      <c r="B53" s="12" t="s">
        <v>53</v>
      </c>
      <c r="C53" s="16" t="s">
        <v>139</v>
      </c>
      <c r="D53" s="14" t="s">
        <v>181</v>
      </c>
      <c r="E53" s="12">
        <v>97</v>
      </c>
      <c r="F53" s="15">
        <v>362452.65</v>
      </c>
      <c r="G53" s="15">
        <f t="shared" si="0"/>
        <v>35157907.050000004</v>
      </c>
      <c r="H53" s="13">
        <f>+G53/$G$92</f>
        <v>3.0734900215414879E-2</v>
      </c>
      <c r="I53" s="13"/>
    </row>
    <row r="54" spans="2:9">
      <c r="B54" s="12" t="s">
        <v>54</v>
      </c>
      <c r="C54" s="12" t="s">
        <v>140</v>
      </c>
      <c r="D54" s="14"/>
      <c r="E54" s="12"/>
      <c r="F54" s="15"/>
      <c r="G54" s="15"/>
      <c r="H54" s="13"/>
      <c r="I54" s="13"/>
    </row>
    <row r="55" spans="2:9" ht="30">
      <c r="B55" s="12" t="s">
        <v>55</v>
      </c>
      <c r="C55" s="16" t="s">
        <v>141</v>
      </c>
      <c r="D55" s="14" t="s">
        <v>182</v>
      </c>
      <c r="E55" s="12">
        <v>720</v>
      </c>
      <c r="F55" s="15">
        <v>2511.66</v>
      </c>
      <c r="G55" s="15">
        <f t="shared" si="0"/>
        <v>1808395.2</v>
      </c>
      <c r="H55" s="13">
        <f>+G55/$G$92</f>
        <v>1.5808917733069446E-3</v>
      </c>
      <c r="I55" s="13"/>
    </row>
    <row r="56" spans="2:9">
      <c r="B56" s="12" t="s">
        <v>56</v>
      </c>
      <c r="C56" s="12" t="s">
        <v>142</v>
      </c>
      <c r="D56" s="14"/>
      <c r="E56" s="12"/>
      <c r="F56" s="15"/>
      <c r="G56" s="15"/>
      <c r="H56" s="13"/>
      <c r="I56" s="13"/>
    </row>
    <row r="57" spans="2:9">
      <c r="B57" s="12" t="s">
        <v>57</v>
      </c>
      <c r="C57" s="12" t="s">
        <v>143</v>
      </c>
      <c r="D57" s="14"/>
      <c r="E57" s="12"/>
      <c r="F57" s="15"/>
      <c r="G57" s="15"/>
      <c r="H57" s="13"/>
      <c r="I57" s="13"/>
    </row>
    <row r="58" spans="2:9" ht="60">
      <c r="B58" s="12" t="s">
        <v>58</v>
      </c>
      <c r="C58" s="16" t="s">
        <v>144</v>
      </c>
      <c r="D58" s="14" t="s">
        <v>181</v>
      </c>
      <c r="E58" s="12">
        <v>1</v>
      </c>
      <c r="F58" s="15">
        <v>271852.65999999997</v>
      </c>
      <c r="G58" s="15">
        <f t="shared" si="0"/>
        <v>271852.65999999997</v>
      </c>
      <c r="H58" s="13">
        <f>+G58/$G$92</f>
        <v>2.3765249639327168E-4</v>
      </c>
      <c r="I58" s="13"/>
    </row>
    <row r="59" spans="2:9">
      <c r="B59" s="12" t="s">
        <v>59</v>
      </c>
      <c r="C59" s="12" t="s">
        <v>145</v>
      </c>
      <c r="D59" s="14"/>
      <c r="E59" s="12"/>
      <c r="F59" s="15"/>
      <c r="G59" s="15"/>
      <c r="H59" s="13"/>
      <c r="I59" s="13"/>
    </row>
    <row r="60" spans="2:9">
      <c r="B60" s="12" t="s">
        <v>60</v>
      </c>
      <c r="C60" s="12" t="s">
        <v>146</v>
      </c>
      <c r="D60" s="14" t="s">
        <v>181</v>
      </c>
      <c r="E60" s="12">
        <v>122</v>
      </c>
      <c r="F60" s="15">
        <v>177456</v>
      </c>
      <c r="G60" s="15">
        <f t="shared" si="0"/>
        <v>21649632</v>
      </c>
      <c r="H60" s="13">
        <f>+G60/$G$92</f>
        <v>1.8926020774619825E-2</v>
      </c>
      <c r="I60" s="13"/>
    </row>
    <row r="61" spans="2:9" s="26" customFormat="1">
      <c r="B61" s="22" t="s">
        <v>61</v>
      </c>
      <c r="C61" s="22" t="s">
        <v>147</v>
      </c>
      <c r="D61" s="23"/>
      <c r="E61" s="22"/>
      <c r="F61" s="24"/>
      <c r="G61" s="24"/>
      <c r="H61" s="25"/>
      <c r="I61" s="25">
        <f>SUM(H62:H72)</f>
        <v>0.51554305471654727</v>
      </c>
    </row>
    <row r="62" spans="2:9">
      <c r="B62" s="12" t="s">
        <v>62</v>
      </c>
      <c r="C62" s="12" t="s">
        <v>148</v>
      </c>
      <c r="D62" s="14"/>
      <c r="E62" s="12"/>
      <c r="F62" s="15"/>
      <c r="G62" s="15"/>
      <c r="H62" s="13"/>
      <c r="I62" s="13"/>
    </row>
    <row r="63" spans="2:9">
      <c r="B63" s="12" t="s">
        <v>63</v>
      </c>
      <c r="C63" s="12" t="s">
        <v>149</v>
      </c>
      <c r="D63" s="14"/>
      <c r="E63" s="12"/>
      <c r="F63" s="15"/>
      <c r="G63" s="15"/>
      <c r="H63" s="13"/>
      <c r="I63" s="13"/>
    </row>
    <row r="64" spans="2:9">
      <c r="B64" s="12" t="s">
        <v>64</v>
      </c>
      <c r="C64" s="12" t="s">
        <v>150</v>
      </c>
      <c r="D64" s="14" t="s">
        <v>179</v>
      </c>
      <c r="E64" s="12">
        <v>32066</v>
      </c>
      <c r="F64" s="15">
        <v>327.39</v>
      </c>
      <c r="G64" s="15">
        <f t="shared" si="0"/>
        <v>10498087.74</v>
      </c>
      <c r="H64" s="13">
        <f>+G64/$G$92</f>
        <v>9.1773858632341505E-3</v>
      </c>
      <c r="I64" s="13"/>
    </row>
    <row r="65" spans="2:9" ht="30">
      <c r="B65" s="12" t="s">
        <v>65</v>
      </c>
      <c r="C65" s="16" t="s">
        <v>151</v>
      </c>
      <c r="D65" s="14" t="s">
        <v>183</v>
      </c>
      <c r="E65" s="12">
        <v>12101.33</v>
      </c>
      <c r="F65" s="15">
        <v>3581.8</v>
      </c>
      <c r="G65" s="15">
        <f t="shared" si="0"/>
        <v>43344543.794</v>
      </c>
      <c r="H65" s="13">
        <f>+G65/$G$92</f>
        <v>3.7891624962108489E-2</v>
      </c>
      <c r="I65" s="13"/>
    </row>
    <row r="66" spans="2:9">
      <c r="B66" s="12" t="s">
        <v>66</v>
      </c>
      <c r="C66" s="12" t="s">
        <v>152</v>
      </c>
      <c r="D66" s="14" t="s">
        <v>179</v>
      </c>
      <c r="E66" s="12">
        <v>133.5</v>
      </c>
      <c r="F66" s="15">
        <v>6385.9</v>
      </c>
      <c r="G66" s="15">
        <f t="shared" si="0"/>
        <v>852517.64999999991</v>
      </c>
      <c r="H66" s="13">
        <f>+G66/$G$92</f>
        <v>7.4526748328239813E-4</v>
      </c>
      <c r="I66" s="13"/>
    </row>
    <row r="67" spans="2:9">
      <c r="B67" s="12" t="s">
        <v>67</v>
      </c>
      <c r="C67" s="12" t="s">
        <v>153</v>
      </c>
      <c r="D67" s="14"/>
      <c r="E67" s="12"/>
      <c r="F67" s="15"/>
      <c r="G67" s="15"/>
      <c r="H67" s="13"/>
      <c r="I67" s="13"/>
    </row>
    <row r="68" spans="2:9" ht="30">
      <c r="B68" s="12" t="s">
        <v>68</v>
      </c>
      <c r="C68" s="16" t="s">
        <v>154</v>
      </c>
      <c r="D68" s="14" t="s">
        <v>183</v>
      </c>
      <c r="E68" s="12">
        <v>57.23</v>
      </c>
      <c r="F68" s="15">
        <v>27645.4</v>
      </c>
      <c r="G68" s="15">
        <f t="shared" si="0"/>
        <v>1582146.2420000001</v>
      </c>
      <c r="H68" s="13">
        <f>+G68/$G$92</f>
        <v>1.3831058488467003E-3</v>
      </c>
      <c r="I68" s="13"/>
    </row>
    <row r="69" spans="2:9">
      <c r="B69" s="12" t="s">
        <v>69</v>
      </c>
      <c r="C69" s="12" t="s">
        <v>155</v>
      </c>
      <c r="D69" s="14" t="s">
        <v>179</v>
      </c>
      <c r="E69" s="12">
        <v>31830</v>
      </c>
      <c r="F69" s="15">
        <v>1511.68</v>
      </c>
      <c r="G69" s="15">
        <f t="shared" si="0"/>
        <v>48116774.399999999</v>
      </c>
      <c r="H69" s="13">
        <f>+G69/$G$92</f>
        <v>4.2063489665879555E-2</v>
      </c>
      <c r="I69" s="13"/>
    </row>
    <row r="70" spans="2:9">
      <c r="B70" s="12" t="s">
        <v>70</v>
      </c>
      <c r="C70" s="12" t="s">
        <v>156</v>
      </c>
      <c r="D70" s="14" t="s">
        <v>179</v>
      </c>
      <c r="E70" s="12">
        <v>26718</v>
      </c>
      <c r="F70" s="15">
        <v>17109.419999999998</v>
      </c>
      <c r="G70" s="15">
        <f t="shared" si="0"/>
        <v>457129483.55999994</v>
      </c>
      <c r="H70" s="13">
        <f>+G70/$G$92</f>
        <v>0.39962074655808427</v>
      </c>
      <c r="I70" s="13"/>
    </row>
    <row r="71" spans="2:9">
      <c r="B71" s="12" t="s">
        <v>71</v>
      </c>
      <c r="C71" s="12" t="s">
        <v>157</v>
      </c>
      <c r="D71" s="14" t="s">
        <v>179</v>
      </c>
      <c r="E71" s="12">
        <v>1851</v>
      </c>
      <c r="F71" s="15">
        <v>14604.1</v>
      </c>
      <c r="G71" s="15">
        <f t="shared" si="0"/>
        <v>27032189.100000001</v>
      </c>
      <c r="H71" s="13">
        <f>+G71/$G$92</f>
        <v>2.3631430432168622E-2</v>
      </c>
      <c r="I71" s="13"/>
    </row>
    <row r="72" spans="2:9">
      <c r="B72" s="12" t="s">
        <v>72</v>
      </c>
      <c r="C72" s="12" t="s">
        <v>158</v>
      </c>
      <c r="D72" s="14" t="s">
        <v>182</v>
      </c>
      <c r="E72" s="12">
        <v>295</v>
      </c>
      <c r="F72" s="15">
        <v>3994</v>
      </c>
      <c r="G72" s="15">
        <f t="shared" si="0"/>
        <v>1178230</v>
      </c>
      <c r="H72" s="13">
        <f>+G72/$G$92</f>
        <v>1.0300039029430301E-3</v>
      </c>
      <c r="I72" s="13"/>
    </row>
    <row r="73" spans="2:9" s="26" customFormat="1">
      <c r="B73" s="22" t="s">
        <v>73</v>
      </c>
      <c r="C73" s="22" t="s">
        <v>159</v>
      </c>
      <c r="D73" s="23"/>
      <c r="E73" s="22"/>
      <c r="F73" s="24"/>
      <c r="G73" s="24"/>
      <c r="H73" s="25"/>
      <c r="I73" s="25">
        <f>SUM(H74:H86)</f>
        <v>0.19403746482084272</v>
      </c>
    </row>
    <row r="74" spans="2:9">
      <c r="B74" s="12" t="s">
        <v>74</v>
      </c>
      <c r="C74" s="12" t="s">
        <v>160</v>
      </c>
      <c r="D74" s="14"/>
      <c r="E74" s="12"/>
      <c r="F74" s="15"/>
      <c r="G74" s="15"/>
      <c r="H74" s="13"/>
      <c r="I74" s="13"/>
    </row>
    <row r="75" spans="2:9">
      <c r="B75" s="12" t="s">
        <v>75</v>
      </c>
      <c r="C75" s="12" t="s">
        <v>161</v>
      </c>
      <c r="D75" s="14"/>
      <c r="E75" s="12"/>
      <c r="F75" s="15"/>
      <c r="G75" s="15"/>
      <c r="H75" s="13"/>
      <c r="I75" s="13"/>
    </row>
    <row r="76" spans="2:9">
      <c r="B76" s="12" t="s">
        <v>76</v>
      </c>
      <c r="C76" s="12" t="s">
        <v>162</v>
      </c>
      <c r="D76" s="14" t="s">
        <v>179</v>
      </c>
      <c r="E76" s="12">
        <v>13600</v>
      </c>
      <c r="F76" s="15">
        <v>6781.3200000000006</v>
      </c>
      <c r="G76" s="15">
        <f t="shared" ref="G76:G90" si="4">+F76*E76</f>
        <v>92225952.000000015</v>
      </c>
      <c r="H76" s="13">
        <f>+G76/$G$92</f>
        <v>8.0623554410120743E-2</v>
      </c>
      <c r="I76" s="13"/>
    </row>
    <row r="77" spans="2:9">
      <c r="B77" s="12" t="s">
        <v>77</v>
      </c>
      <c r="C77" s="12" t="s">
        <v>163</v>
      </c>
      <c r="D77" s="14" t="s">
        <v>184</v>
      </c>
      <c r="E77" s="12">
        <v>131</v>
      </c>
      <c r="F77" s="15">
        <v>46596.22</v>
      </c>
      <c r="G77" s="15">
        <f t="shared" si="4"/>
        <v>6104104.8200000003</v>
      </c>
      <c r="H77" s="13">
        <f>+G77/$G$92</f>
        <v>5.3361837574780495E-3</v>
      </c>
      <c r="I77" s="13"/>
    </row>
    <row r="78" spans="2:9">
      <c r="B78" s="12" t="s">
        <v>78</v>
      </c>
      <c r="C78" s="12" t="s">
        <v>164</v>
      </c>
      <c r="D78" s="14" t="s">
        <v>179</v>
      </c>
      <c r="E78" s="12">
        <v>2183</v>
      </c>
      <c r="F78" s="15">
        <v>14563.27</v>
      </c>
      <c r="G78" s="15">
        <f t="shared" si="4"/>
        <v>31791618.41</v>
      </c>
      <c r="H78" s="13">
        <f>+G78/$G$92</f>
        <v>2.7792104294726398E-2</v>
      </c>
      <c r="I78" s="13"/>
    </row>
    <row r="79" spans="2:9">
      <c r="B79" s="12" t="s">
        <v>79</v>
      </c>
      <c r="C79" s="12" t="s">
        <v>165</v>
      </c>
      <c r="D79" s="14" t="s">
        <v>179</v>
      </c>
      <c r="E79" s="12">
        <v>152.54</v>
      </c>
      <c r="F79" s="15">
        <v>14563.27</v>
      </c>
      <c r="G79" s="15">
        <f t="shared" si="4"/>
        <v>2221481.2058000001</v>
      </c>
      <c r="H79" s="13">
        <f>+G79/$G$92</f>
        <v>1.9420098896553207E-3</v>
      </c>
      <c r="I79" s="13"/>
    </row>
    <row r="80" spans="2:9">
      <c r="B80" s="12" t="s">
        <v>80</v>
      </c>
      <c r="C80" s="12" t="s">
        <v>166</v>
      </c>
      <c r="D80" s="14" t="s">
        <v>182</v>
      </c>
      <c r="E80" s="12">
        <v>6652</v>
      </c>
      <c r="F80" s="15">
        <v>11005.29</v>
      </c>
      <c r="G80" s="15">
        <f t="shared" si="4"/>
        <v>73207189.080000013</v>
      </c>
      <c r="H80" s="13">
        <f>+G80/$G$92</f>
        <v>6.3997428749809779E-2</v>
      </c>
      <c r="I80" s="13"/>
    </row>
    <row r="81" spans="2:9">
      <c r="B81" s="12" t="s">
        <v>81</v>
      </c>
      <c r="C81" s="12" t="s">
        <v>167</v>
      </c>
      <c r="D81" s="14"/>
      <c r="E81" s="12"/>
      <c r="F81" s="15"/>
      <c r="G81" s="15"/>
      <c r="H81" s="13"/>
      <c r="I81" s="13"/>
    </row>
    <row r="82" spans="2:9">
      <c r="B82" s="12" t="s">
        <v>82</v>
      </c>
      <c r="C82" s="12" t="s">
        <v>168</v>
      </c>
      <c r="D82" s="14"/>
      <c r="E82" s="12"/>
      <c r="F82" s="15"/>
      <c r="G82" s="15"/>
      <c r="H82" s="13"/>
      <c r="I82" s="13"/>
    </row>
    <row r="83" spans="2:9">
      <c r="B83" s="12" t="s">
        <v>83</v>
      </c>
      <c r="C83" s="12" t="s">
        <v>169</v>
      </c>
      <c r="D83" s="14" t="s">
        <v>184</v>
      </c>
      <c r="E83" s="12">
        <v>17</v>
      </c>
      <c r="F83" s="15">
        <v>127874.72</v>
      </c>
      <c r="G83" s="15">
        <f t="shared" si="4"/>
        <v>2173870.2400000002</v>
      </c>
      <c r="H83" s="13">
        <f>+G83/$G$92</f>
        <v>1.9003885758228033E-3</v>
      </c>
      <c r="I83" s="13"/>
    </row>
    <row r="84" spans="2:9">
      <c r="B84" s="12" t="s">
        <v>84</v>
      </c>
      <c r="C84" s="12" t="s">
        <v>170</v>
      </c>
      <c r="D84" s="14" t="s">
        <v>179</v>
      </c>
      <c r="E84" s="12">
        <v>876</v>
      </c>
      <c r="F84" s="15">
        <v>13395.2</v>
      </c>
      <c r="G84" s="15">
        <f t="shared" si="4"/>
        <v>11734195.200000001</v>
      </c>
      <c r="H84" s="13">
        <f>+G84/$G$92</f>
        <v>1.0257986007736494E-2</v>
      </c>
      <c r="I84" s="13"/>
    </row>
    <row r="85" spans="2:9">
      <c r="B85" s="12" t="s">
        <v>85</v>
      </c>
      <c r="C85" s="12" t="s">
        <v>171</v>
      </c>
      <c r="D85" s="14"/>
      <c r="E85" s="12"/>
      <c r="F85" s="15"/>
      <c r="G85" s="15"/>
      <c r="H85" s="13"/>
      <c r="I85" s="13"/>
    </row>
    <row r="86" spans="2:9">
      <c r="B86" s="12" t="s">
        <v>86</v>
      </c>
      <c r="C86" s="12" t="s">
        <v>172</v>
      </c>
      <c r="D86" s="14" t="s">
        <v>184</v>
      </c>
      <c r="E86" s="12">
        <v>233</v>
      </c>
      <c r="F86" s="15">
        <v>10741</v>
      </c>
      <c r="G86" s="15">
        <f t="shared" si="4"/>
        <v>2502653</v>
      </c>
      <c r="H86" s="13">
        <f>+G86/$G$92</f>
        <v>2.1878091354931403E-3</v>
      </c>
      <c r="I86" s="13"/>
    </row>
    <row r="87" spans="2:9" s="26" customFormat="1" ht="22.5" customHeight="1">
      <c r="B87" s="22" t="s">
        <v>87</v>
      </c>
      <c r="C87" s="22" t="s">
        <v>173</v>
      </c>
      <c r="D87" s="23"/>
      <c r="E87" s="22"/>
      <c r="F87" s="24"/>
      <c r="G87" s="24"/>
      <c r="H87" s="25"/>
      <c r="I87" s="25">
        <f>SUM(H88:H90)</f>
        <v>9.9849333481765376E-3</v>
      </c>
    </row>
    <row r="88" spans="2:9" ht="26.25" customHeight="1">
      <c r="B88" s="12" t="s">
        <v>88</v>
      </c>
      <c r="C88" s="12" t="s">
        <v>174</v>
      </c>
      <c r="D88" s="14"/>
      <c r="E88" s="12"/>
      <c r="F88" s="15"/>
      <c r="G88" s="15"/>
      <c r="H88" s="13"/>
      <c r="I88" s="13"/>
    </row>
    <row r="89" spans="2:9" ht="26.25" customHeight="1">
      <c r="B89" s="12" t="s">
        <v>89</v>
      </c>
      <c r="C89" s="12" t="s">
        <v>175</v>
      </c>
      <c r="D89" s="14"/>
      <c r="E89" s="12"/>
      <c r="F89" s="15"/>
      <c r="G89" s="15"/>
      <c r="H89" s="13"/>
      <c r="I89" s="13"/>
    </row>
    <row r="90" spans="2:9" ht="26.25" customHeight="1">
      <c r="B90" s="12" t="s">
        <v>90</v>
      </c>
      <c r="C90" s="16" t="s">
        <v>176</v>
      </c>
      <c r="D90" s="14" t="s">
        <v>185</v>
      </c>
      <c r="E90" s="12">
        <v>1</v>
      </c>
      <c r="F90" s="15">
        <v>11421848</v>
      </c>
      <c r="G90" s="15">
        <f t="shared" si="4"/>
        <v>11421848</v>
      </c>
      <c r="H90" s="13">
        <f>+G90/$G$92</f>
        <v>9.9849333481765376E-3</v>
      </c>
      <c r="I90" s="13"/>
    </row>
    <row r="91" spans="2:9">
      <c r="B91" s="12"/>
      <c r="C91" s="12"/>
      <c r="D91" s="12"/>
      <c r="E91" s="12"/>
      <c r="F91" s="12"/>
      <c r="G91" s="12"/>
      <c r="H91" s="12"/>
      <c r="I91" s="12"/>
    </row>
    <row r="92" spans="2:9">
      <c r="B92" s="17"/>
      <c r="C92" s="18" t="s">
        <v>177</v>
      </c>
      <c r="D92" s="18"/>
      <c r="E92" s="17"/>
      <c r="F92" s="19"/>
      <c r="G92" s="20">
        <f>SUM(G8:G90)</f>
        <v>1143908286.7875001</v>
      </c>
      <c r="H92" s="21">
        <f>SUM(H8:H90)</f>
        <v>0.99999999999999989</v>
      </c>
      <c r="I92" s="21">
        <f>SUM(I5:I90)</f>
        <v>0.99999999999999989</v>
      </c>
    </row>
  </sheetData>
  <mergeCells count="1">
    <mergeCell ref="B3:C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2023-05-31T12:53:55Z</dcterms:created>
  <dcterms:modified xsi:type="dcterms:W3CDTF">2023-05-31T18:26:53Z</dcterms:modified>
</cp:coreProperties>
</file>